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tworkrail-my.sharepoint.com/personal/aleslie2_networkrail_co_uk/Documents/Profile/Desktop/"/>
    </mc:Choice>
  </mc:AlternateContent>
  <xr:revisionPtr revIDLastSave="0" documentId="8_{0E8ACD08-DE5C-43E3-94D6-7481CD85E08E}" xr6:coauthVersionLast="47" xr6:coauthVersionMax="47" xr10:uidLastSave="{00000000-0000-0000-0000-000000000000}"/>
  <bookViews>
    <workbookView xWindow="28680" yWindow="-120" windowWidth="29040" windowHeight="15720" xr2:uid="{8E36FB1A-4C7C-4502-A513-03EF51325311}"/>
  </bookViews>
  <sheets>
    <sheet name="Sheet1" sheetId="1" r:id="rId1"/>
  </sheets>
  <definedNames>
    <definedName name="_xlnm._FilterDatabase" localSheetId="0" hidden="1">Sheet1!$A$1:$H$99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7" i="1"/>
  <c r="G6" i="1"/>
  <c r="G4" i="1"/>
  <c r="G3" i="1"/>
  <c r="G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0EA02D-B570-47D4-A65B-751A992AACC3}" keepAlive="1" name="Query - CPA_BPA_DETAILS (2)" description="Connection to the 'CPA_BPA_DETAILS (2)' query in the workbook." type="5" refreshedVersion="8" background="1" saveData="1">
    <dbPr connection="Provider=Microsoft.Mashup.OleDb.1;Data Source=$Workbook$;Location=&quot;CPA_BPA_DETAILS (2)&quot;;Extended Properties=&quot;&quot;" command="SELECT * FROM [CPA_BPA_DETAILS (2)]"/>
  </connection>
</connections>
</file>

<file path=xl/sharedStrings.xml><?xml version="1.0" encoding="utf-8"?>
<sst xmlns="http://schemas.openxmlformats.org/spreadsheetml/2006/main" count="359" uniqueCount="149">
  <si>
    <t>AWARD DATE</t>
  </si>
  <si>
    <t>CURRENT SPEND VALUE (SPEND TO DATE)</t>
  </si>
  <si>
    <t>LIKELY SPEND OVER THE NEXT 12 MONTHS</t>
  </si>
  <si>
    <t>COMMENTS</t>
  </si>
  <si>
    <t xml:space="preserve">Year 1 of framework intended to be design only with implementation commencing in year 2. Upcoming awards are renewals development and footbridge refurbishment. </t>
  </si>
  <si>
    <t xml:space="preserve">Year 1 of the framework is mainly ECI and development. 5 awards so far, 5 more planned next period, all in line with year 1 plan.  Future years spend will ramp up following earlier development progression.  </t>
  </si>
  <si>
    <t xml:space="preserve">Spend to date includes those awarded in CP6 from Jan 20 onwards.  </t>
  </si>
  <si>
    <t>Rail Systems Alliance Region: North (Lot 1)_x000D_</t>
  </si>
  <si>
    <t>Spend to date is for year 1 of CP7 only. This is a continuation of a CP6 awarded framework. £350m anticipated spend value at contract award is for CP7 only (£650m in CP6).</t>
  </si>
  <si>
    <t xml:space="preserve">NW&amp;C CP7 Lot D2 - Reactive &amp; Minor Works: Buildings With On-Call Emergency Response [NW Route] </t>
  </si>
  <si>
    <t>Enhancements funding yet to be agreed</t>
  </si>
  <si>
    <t>Forecast for Phase 1 Development Contract, TRU (Dec-24)</t>
  </si>
  <si>
    <t>Forecast for Phase 1 Development Contract, WCN (Feb-25)</t>
  </si>
  <si>
    <t>Forecast for Phase 1 Development Contract</t>
  </si>
  <si>
    <t>N/A</t>
  </si>
  <si>
    <t>Signalling</t>
  </si>
  <si>
    <t>CP7 B&amp;C Framework - B&amp;C Lot 5 Buildings and Stations</t>
  </si>
  <si>
    <t>CP7 B&amp;C Framework - B&amp;C Lot 4 Wales Geotech</t>
  </si>
  <si>
    <t>CP7 B&amp;C Framework - B&amp;C Lot 3 Western Geotech</t>
  </si>
  <si>
    <t>CP7 B&amp;C Framework - B&amp;C Lot 2 Wales Structures</t>
  </si>
  <si>
    <t>CP7 B&amp;C Framework - B&amp;C Lot 1 Western Structures</t>
  </si>
  <si>
    <t>CP7 E&amp;P Framework - E&amp;P</t>
  </si>
  <si>
    <t>National</t>
  </si>
  <si>
    <t>Wales and Western</t>
  </si>
  <si>
    <t>Eastern</t>
  </si>
  <si>
    <t>Scotland</t>
  </si>
  <si>
    <t>Civils Framework - Lot A</t>
  </si>
  <si>
    <t>Civils Framework - Lot B</t>
  </si>
  <si>
    <t>Civils Framework  - Lot B</t>
  </si>
  <si>
    <t>Civils Framework - Lot C</t>
  </si>
  <si>
    <t>Signalling, Power and Communications Framework (SSPCF)</t>
  </si>
  <si>
    <t>Major Signalling Framework (Awarded CP6 and continues into CP7)</t>
  </si>
  <si>
    <t>Southern</t>
  </si>
  <si>
    <t>CONTRACT / FRAMEWORK NAME</t>
  </si>
  <si>
    <t xml:space="preserve">SPEND CATEGORY </t>
  </si>
  <si>
    <t>Buildings &amp; Civils</t>
  </si>
  <si>
    <t>Civils</t>
  </si>
  <si>
    <t>Track</t>
  </si>
  <si>
    <t>Electrification &amp; Plant</t>
  </si>
  <si>
    <t>Buildings</t>
  </si>
  <si>
    <t>REGION</t>
  </si>
  <si>
    <t>Signalling and Communications</t>
  </si>
  <si>
    <t>National Electrification Programme (NEP)</t>
  </si>
  <si>
    <t>Rail Systems Alliance Region: W&amp;W</t>
  </si>
  <si>
    <t>E&amp;P</t>
  </si>
  <si>
    <t> £60,000,000</t>
  </si>
  <si>
    <t> £30,000,000</t>
  </si>
  <si>
    <t> £40,000,000</t>
  </si>
  <si>
    <t> £45,000,000</t>
  </si>
  <si>
    <t xml:space="preserve">Scotland </t>
  </si>
  <si>
    <t>CP5</t>
  </si>
  <si>
    <t>multi- disciplinary</t>
  </si>
  <si>
    <t>multi-disciplinary</t>
  </si>
  <si>
    <t xml:space="preserve">Spend to date is from start of CP5 onwards. This is a continuation of a CP6 awarded framework. </t>
  </si>
  <si>
    <t>CP7 Enterprise Agreement</t>
  </si>
  <si>
    <t>Southern Region - Minor Works B&amp;C Framework - Lot 1</t>
  </si>
  <si>
    <t>Southern Region - Minor Works B&amp;C Framework - Lot 2</t>
  </si>
  <si>
    <t>Southern Region - Minor Works B&amp;C Framework - Lot 3</t>
  </si>
  <si>
    <t>Southern Region - Minor Works B&amp;C Framework - Lot 4</t>
  </si>
  <si>
    <t>Southern Region - Minor Works B&amp;C Framework - Lot 5</t>
  </si>
  <si>
    <t>Southern Region - Minor Works B&amp;C Framework - Lot 6</t>
  </si>
  <si>
    <t>Southern Region - Minor Works B&amp;C Framework - Lot 7</t>
  </si>
  <si>
    <t>Southern Region - Minor Works B&amp;C Framework - Lot 8</t>
  </si>
  <si>
    <t>Southern Region - Minor Works B&amp;C Framework - Lot 9</t>
  </si>
  <si>
    <t>Building Fabric</t>
  </si>
  <si>
    <t>Specialist Buildings</t>
  </si>
  <si>
    <t>Building Services</t>
  </si>
  <si>
    <t>General Civils</t>
  </si>
  <si>
    <t>Roofing</t>
  </si>
  <si>
    <t>Reactive Maintenance</t>
  </si>
  <si>
    <t>Structures</t>
  </si>
  <si>
    <t>Masonry</t>
  </si>
  <si>
    <t>CP6 REF Framework</t>
  </si>
  <si>
    <t xml:space="preserve">Year 1 of framework intended to be design only with implementation commencing in year 2. Mountfleurie implementation has been awared in year 1 in addition to development. </t>
  </si>
  <si>
    <t>Year 1 of framework intended to be design only with implementation commencing in year 2. Year 1 implementation spend has continued under the CP6 REF.</t>
  </si>
  <si>
    <t>Year 1 of framework intended to be design only with implementation commencing in year 2. Design contract imminent. Year 1 implementation spend has continued under the CP6 REF.</t>
  </si>
  <si>
    <t>The future anticipated spend highlighted states takes us to the end of CP7 YR2</t>
  </si>
  <si>
    <t>The future anticipated spend highlighted states takes us to the end of CP7 YR3</t>
  </si>
  <si>
    <t>The future anticipated spend highlighted states takes us to the end of CP7 YR4</t>
  </si>
  <si>
    <t>The future anticipated spend highlighted states takes us to the end of CP7 YR5</t>
  </si>
  <si>
    <t>CP7 Lot D1 - Reactive &amp; Minor Works: Civils Engineering (Structures &amp; Geotechnical)With On-Call Emergency Response [O-C]</t>
  </si>
  <si>
    <t>CP7 Lot D1 - Reactive &amp; Minor Works: Civils Engineering (Structures &amp; Geotechnical) [R]</t>
  </si>
  <si>
    <t xml:space="preserve">CP7 Lot D2 - Reactive &amp; Minor Works: Buildings With On-Call Emergency Response [C &amp; WCS Route] </t>
  </si>
  <si>
    <t xml:space="preserve">CP7 Lot D2 - Reactive &amp; Minor Works: Buildings With On-Call Emergency Response [NW Route] </t>
  </si>
  <si>
    <t>CP7 Lot B1 - Design &amp; Build: Civils Engineering (Structures &amp; Geotechnical) [R]</t>
  </si>
  <si>
    <t>CP7 Lot B1 - Design &amp; Build: Civils Engineering (Structures &amp; Geotechnical) [NW Route]</t>
  </si>
  <si>
    <t>CP7 Lot B1 - Design &amp; Build: Civils Engineering (Structures &amp; Geotechnical) [C &amp; WCS Route]</t>
  </si>
  <si>
    <t>CP7 Lot B2 - Design &amp; Build: Buildings [R]</t>
  </si>
  <si>
    <t xml:space="preserve">CP7 Lot B2 - Design &amp; Build: Buildings [NW Route] </t>
  </si>
  <si>
    <t>CP7 Lot B2 - Design &amp; Build: Buildings [C Route]</t>
  </si>
  <si>
    <t>CP7 Lot B2 Design &amp; Build: Buildings [WCS Route]</t>
  </si>
  <si>
    <t>CP7 Lot B3 - Design &amp; Build: Electrification &amp; Plant – AC Switchgear [R]</t>
  </si>
  <si>
    <t>CP7 Lot B3 - Design &amp; Build: Electrification &amp; Plant - LV Plant &amp; Signalling Power [C &amp; WCS Route LV]</t>
  </si>
  <si>
    <t>CP7 Lot B3 - Design &amp; Build: Electrification &amp; Plant - Power &amp; Distribution [C &amp; WCS Route]</t>
  </si>
  <si>
    <t>CP7 Lot B3 - Design &amp; Build: Electrification &amp; Plant – Power &amp; Distribution [NW Route]</t>
  </si>
  <si>
    <t>CP7 Lot C1 - Build Only: Civils Engineering (Structures &amp; Geotechnical) [R]</t>
  </si>
  <si>
    <t xml:space="preserve">CP7 Lot C1 - Build Only: Civils Engineering (Structures &amp; Geotechnical) [NW Route] </t>
  </si>
  <si>
    <t>CP7 Lot C1 - Build Only: Civils Engineering (Structures &amp; Geotechnical) [C Route]</t>
  </si>
  <si>
    <t>CP7 Lot C1 - Build Only: Civils Engineering (Structures &amp; Geotechnical) [WCS Route]</t>
  </si>
  <si>
    <t>CP7 Lot C2 - Build Only: Buildings [NW Route]</t>
  </si>
  <si>
    <t>CP7 Lot C2 - Build Only: Buildings [C &amp; WCS Route]</t>
  </si>
  <si>
    <t>CP7 Lot C3 - Build Only: Electrification &amp; Plant – Power &amp; Distribution [C &amp; WCS Route]</t>
  </si>
  <si>
    <t>CP7 Lot A1 - £7m-£200m</t>
  </si>
  <si>
    <t>CP7 Lot A2 - £7m-£50m</t>
  </si>
  <si>
    <t>North West and Central</t>
  </si>
  <si>
    <t>Geotech</t>
  </si>
  <si>
    <t>Signalling &amp; Telecoms</t>
  </si>
  <si>
    <t>Telecoms</t>
  </si>
  <si>
    <t>Contact Systems</t>
  </si>
  <si>
    <t>Distribution &amp; Plant</t>
  </si>
  <si>
    <t>Eastern Routes Partnership - Lot 1 - Buildings &amp; Civils - Generalist</t>
  </si>
  <si>
    <t>Eastern Routes Partnership - Lot 1 - Geotech - Specialist</t>
  </si>
  <si>
    <t>Eastern Routes Partnership - Lot 1 - Structures - Specialist</t>
  </si>
  <si>
    <t>Eastern Routes Partnership - Lot 2 - Signalling &amp; Telecoms - Generalist</t>
  </si>
  <si>
    <t>Eastern Routes Partnership - Lot 2 - Signalling - Specialist</t>
  </si>
  <si>
    <t>Eastern Routes Partnership - Lot 2 - Telecoms - Specialist</t>
  </si>
  <si>
    <t>Eastern Routes Partnership - Lot 3 - Contact systems - Generalist</t>
  </si>
  <si>
    <t>Eastern Routes Partnership - Lot 3 - Contact systems - Specialist</t>
  </si>
  <si>
    <t>Eastern Routes Partnership - Lot 4 - Distribution &amp; plant - Generalist</t>
  </si>
  <si>
    <t>Eastern Routes Partnership - Lot 4 - Distribution &amp; plant - Specialist</t>
  </si>
  <si>
    <t>Issued workbank and in discussion with route and delivery teams to finalise remits (in line with Eastern Routes Partnership incentivisation process). Value of award include option for extension to cover CP8.</t>
  </si>
  <si>
    <t>Issued workbank and in discussion with route and delivery teams to finalise remit (in line with Eastern Routes Partnership incentivisation process).  Value of award include option for extension to cover CP8.</t>
  </si>
  <si>
    <t>Issued workbank and in discussion with route and delivery teams to finalise remit (in line with Eastern Routes Partnership incentivisation process). First contract recently agreed so award in process.  Value of award include option for extension to cover CP8.</t>
  </si>
  <si>
    <t>Issued workbank and in discussion with route and delivery teams to finalise remit (in line with Eastern Routes Partnership incentivisation process). Value of award include option for extension to cover CP8.</t>
  </si>
  <si>
    <t>Continued use of CP6 framework in year 1 of CP7. CP7 framework takes over from year 2. Main spend under this framework was CP6.</t>
  </si>
  <si>
    <t xml:space="preserve">Buildings </t>
  </si>
  <si>
    <t>£5bn over 10 years nationally, not split by lot or region.</t>
  </si>
  <si>
    <t>Multi-region framework, SRSA in Eastern work in Anglia. Anticipated spend value at Contract Award covers all regions and was not split by lot or Region.</t>
  </si>
  <si>
    <t>Multi-region framework, CRSA in Eastern work in LNE and East Midlands. Anticipated spend value at Contract Award covers all regions and was not split by lot or Region.</t>
  </si>
  <si>
    <t>Central Rail Systems Alliance -  Eastern (East Coast, East Midlands and North &amp; East routes)</t>
  </si>
  <si>
    <t xml:space="preserve">Southern Rail Systems Alliance - Eastern (Anglia route)	</t>
  </si>
  <si>
    <t xml:space="preserve">Crewe (Jan-25), TREsa (Dec-25), Plymouth (Feb-25) project forecasts in RailBI. </t>
  </si>
  <si>
    <t xml:space="preserve">ALF (Jan-25), Dover (May-25), East Kent Phase 3 (Sep-25). </t>
  </si>
  <si>
    <t xml:space="preserve">Havant (Jun-25), MCJ (Aug-25). </t>
  </si>
  <si>
    <t xml:space="preserve">Gloucester North (Sept-25). </t>
  </si>
  <si>
    <t xml:space="preserve">Manchester South, Midlands Rail Hub. </t>
  </si>
  <si>
    <t>TOTAL ANTICIPATED VALUE OF CONTRACT AT AWARD*</t>
  </si>
  <si>
    <t>TCSF Lot 1  ecm_40007 +</t>
  </si>
  <si>
    <t>TCSF Lot 1 ecm_40528 +</t>
  </si>
  <si>
    <t>TCSF Lot 1 ecm_40529 +</t>
  </si>
  <si>
    <t>TCSF Lot 1 ecm_40530 +</t>
  </si>
  <si>
    <t>TCSF Lot 1 mini competitions +</t>
  </si>
  <si>
    <t>TCSF Lot 2 ecm_40531 +</t>
  </si>
  <si>
    <t>TCSF Lot 2 Ecm_40532 +</t>
  </si>
  <si>
    <t>TCSF Lot 2 CARDS (CAF dIgital Signalling) ecm_40533 +</t>
  </si>
  <si>
    <t>TCSF Lot 2 ecm_40534 +</t>
  </si>
  <si>
    <t xml:space="preserve">Notes: 
</t>
  </si>
  <si>
    <t>* values include contingency and risk and may fluctuate over the contract term</t>
  </si>
  <si>
    <t>+ value spans across CP7 and CP8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</si>
</sst>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5" x14ac:knownFonts="1">
    <font>
      <sz val="11"/>
      <color theme="1"/>
      <name val="Calibri"/>
      <family val="2"/>
      <scheme val="minor"/>
    </font>
    <font>
      <sz val="8"/>
      <name val="Calibri"/>
      <family val="2"/>
      <scheme val="minor"/>
    </font>
    <font>
      <b/>
      <sz val="9"/>
      <color theme="1"/>
      <name val="Network Rail Sans"/>
    </font>
    <font>
      <sz val="9"/>
      <color theme="1"/>
      <name val="Network Rail Sans"/>
    </font>
    <font>
      <sz val="9"/>
      <color rgb="FF000000"/>
      <name val="Network Rail Sans"/>
    </font>
  </fonts>
  <fills count="10">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rgb="FF000000"/>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0">
    <xf numFmtId="0" fontId="0" fillId="0" borderId="0" xfId="0"/>
    <xf numFmtId="0" fontId="3" fillId="0" borderId="0" xfId="0" applyFont="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164" fontId="3" fillId="3" borderId="11" xfId="0" applyNumberFormat="1" applyFont="1" applyFill="1" applyBorder="1" applyAlignment="1">
      <alignment horizontal="center" vertical="center" wrapText="1"/>
    </xf>
    <xf numFmtId="0" fontId="3" fillId="3" borderId="12" xfId="0" applyFont="1" applyFill="1" applyBorder="1" applyAlignment="1">
      <alignment vertical="center" wrapText="1"/>
    </xf>
    <xf numFmtId="0" fontId="3" fillId="3" borderId="8" xfId="0" applyFont="1" applyFill="1" applyBorder="1" applyAlignment="1">
      <alignment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13" xfId="0" applyFont="1" applyFill="1" applyBorder="1" applyAlignment="1">
      <alignment horizontal="center" vertical="center" wrapText="1"/>
    </xf>
    <xf numFmtId="14" fontId="3" fillId="3" borderId="13" xfId="0" applyNumberFormat="1" applyFont="1" applyFill="1" applyBorder="1" applyAlignment="1">
      <alignment horizontal="center" vertical="center" wrapText="1"/>
    </xf>
    <xf numFmtId="164" fontId="3" fillId="3" borderId="13" xfId="0" applyNumberFormat="1" applyFont="1" applyFill="1" applyBorder="1" applyAlignment="1">
      <alignment horizontal="center" vertical="center" wrapText="1"/>
    </xf>
    <xf numFmtId="0" fontId="3" fillId="3" borderId="14" xfId="0" applyFont="1" applyFill="1" applyBorder="1" applyAlignment="1">
      <alignment vertical="center" wrapText="1"/>
    </xf>
    <xf numFmtId="0" fontId="3" fillId="5" borderId="10" xfId="0" applyFont="1" applyFill="1" applyBorder="1" applyAlignment="1">
      <alignment vertical="center" wrapText="1"/>
    </xf>
    <xf numFmtId="0" fontId="3" fillId="5" borderId="11" xfId="0" applyFont="1" applyFill="1" applyBorder="1" applyAlignment="1">
      <alignment horizontal="center" vertical="center" wrapText="1"/>
    </xf>
    <xf numFmtId="14" fontId="3" fillId="5" borderId="11" xfId="0" applyNumberFormat="1" applyFont="1" applyFill="1" applyBorder="1" applyAlignment="1">
      <alignment horizontal="center" vertical="center" wrapText="1"/>
    </xf>
    <xf numFmtId="164" fontId="3" fillId="5" borderId="11" xfId="0" applyNumberFormat="1" applyFont="1" applyFill="1" applyBorder="1" applyAlignment="1">
      <alignment horizontal="center" vertical="center" wrapText="1"/>
    </xf>
    <xf numFmtId="0" fontId="3" fillId="5" borderId="12" xfId="0" applyFont="1" applyFill="1" applyBorder="1" applyAlignment="1">
      <alignment horizontal="right" vertical="center" wrapText="1"/>
    </xf>
    <xf numFmtId="0" fontId="3" fillId="5" borderId="8" xfId="0" applyFont="1" applyFill="1" applyBorder="1" applyAlignment="1">
      <alignment vertical="center" wrapText="1"/>
    </xf>
    <xf numFmtId="0" fontId="3" fillId="5" borderId="4" xfId="0"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0" fontId="3" fillId="5" borderId="6" xfId="0" applyFont="1" applyFill="1" applyBorder="1" applyAlignment="1">
      <alignment horizontal="right" vertical="center" wrapText="1"/>
    </xf>
    <xf numFmtId="0" fontId="3" fillId="5" borderId="6" xfId="0" applyFont="1" applyFill="1" applyBorder="1"/>
    <xf numFmtId="0" fontId="3" fillId="5" borderId="7" xfId="0" applyFont="1" applyFill="1" applyBorder="1" applyAlignment="1">
      <alignment vertical="center" wrapText="1"/>
    </xf>
    <xf numFmtId="0" fontId="3" fillId="5" borderId="13" xfId="0" applyFont="1" applyFill="1" applyBorder="1" applyAlignment="1">
      <alignment horizontal="center" vertical="center" wrapText="1"/>
    </xf>
    <xf numFmtId="14" fontId="3" fillId="5" borderId="13" xfId="0" applyNumberFormat="1" applyFont="1" applyFill="1" applyBorder="1" applyAlignment="1">
      <alignment horizontal="center" vertical="center" wrapText="1"/>
    </xf>
    <xf numFmtId="164" fontId="3" fillId="5" borderId="13" xfId="0" applyNumberFormat="1" applyFont="1" applyFill="1" applyBorder="1" applyAlignment="1">
      <alignment horizontal="center" vertical="center" wrapText="1"/>
    </xf>
    <xf numFmtId="0" fontId="3" fillId="5" borderId="14" xfId="0" applyFont="1" applyFill="1" applyBorder="1" applyAlignment="1">
      <alignment horizontal="right" vertical="center" wrapText="1"/>
    </xf>
    <xf numFmtId="0" fontId="3" fillId="6" borderId="10" xfId="0" applyFont="1" applyFill="1" applyBorder="1" applyAlignment="1">
      <alignment vertical="center" wrapText="1"/>
    </xf>
    <xf numFmtId="0" fontId="3" fillId="6" borderId="11" xfId="0" applyFont="1" applyFill="1" applyBorder="1" applyAlignment="1">
      <alignment horizontal="center" vertical="center" wrapText="1"/>
    </xf>
    <xf numFmtId="14" fontId="3" fillId="6" borderId="11" xfId="0" applyNumberFormat="1" applyFont="1" applyFill="1" applyBorder="1" applyAlignment="1">
      <alignment horizontal="center" vertical="center" wrapText="1"/>
    </xf>
    <xf numFmtId="164" fontId="3" fillId="6" borderId="11" xfId="0" applyNumberFormat="1" applyFont="1" applyFill="1" applyBorder="1" applyAlignment="1">
      <alignment horizontal="center" vertical="center" wrapText="1"/>
    </xf>
    <xf numFmtId="0" fontId="3" fillId="6" borderId="12" xfId="0" applyFont="1" applyFill="1" applyBorder="1" applyAlignment="1">
      <alignment vertical="center" wrapText="1"/>
    </xf>
    <xf numFmtId="0" fontId="3" fillId="6" borderId="8" xfId="0" applyFont="1" applyFill="1" applyBorder="1" applyAlignment="1">
      <alignment vertical="center" wrapText="1"/>
    </xf>
    <xf numFmtId="0" fontId="3" fillId="6" borderId="4" xfId="0"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64" fontId="3" fillId="6" borderId="4" xfId="0" applyNumberFormat="1" applyFont="1" applyFill="1" applyBorder="1" applyAlignment="1">
      <alignment horizontal="center" vertical="center" wrapText="1"/>
    </xf>
    <xf numFmtId="0" fontId="3" fillId="6" borderId="6" xfId="0" applyFont="1" applyFill="1" applyBorder="1" applyAlignment="1">
      <alignment vertical="center" wrapText="1"/>
    </xf>
    <xf numFmtId="0" fontId="3" fillId="6" borderId="7" xfId="0" applyFont="1" applyFill="1" applyBorder="1" applyAlignment="1">
      <alignment vertical="center" wrapText="1"/>
    </xf>
    <xf numFmtId="0" fontId="3" fillId="6" borderId="13" xfId="0" applyFont="1" applyFill="1" applyBorder="1" applyAlignment="1">
      <alignment horizontal="center" vertical="center" wrapText="1"/>
    </xf>
    <xf numFmtId="14" fontId="3" fillId="6" borderId="13" xfId="0" applyNumberFormat="1" applyFont="1" applyFill="1" applyBorder="1" applyAlignment="1">
      <alignment horizontal="center" vertical="center" wrapText="1"/>
    </xf>
    <xf numFmtId="164" fontId="3" fillId="6" borderId="13" xfId="0" applyNumberFormat="1" applyFont="1" applyFill="1" applyBorder="1" applyAlignment="1">
      <alignment horizontal="center" vertical="center" wrapText="1"/>
    </xf>
    <xf numFmtId="0" fontId="3" fillId="6" borderId="14" xfId="0" applyFont="1" applyFill="1" applyBorder="1" applyAlignment="1">
      <alignment vertical="center" wrapText="1"/>
    </xf>
    <xf numFmtId="0" fontId="3" fillId="7" borderId="10" xfId="0" applyFont="1" applyFill="1" applyBorder="1" applyAlignment="1">
      <alignment vertical="center" wrapText="1"/>
    </xf>
    <xf numFmtId="0" fontId="3" fillId="7" borderId="11" xfId="0" applyFont="1" applyFill="1" applyBorder="1" applyAlignment="1">
      <alignment horizontal="center" vertical="center" wrapText="1"/>
    </xf>
    <xf numFmtId="14" fontId="3" fillId="7" borderId="11" xfId="0" applyNumberFormat="1" applyFont="1" applyFill="1" applyBorder="1" applyAlignment="1">
      <alignment horizontal="center" vertical="center" wrapText="1"/>
    </xf>
    <xf numFmtId="164" fontId="3" fillId="7" borderId="11" xfId="0" applyNumberFormat="1" applyFont="1" applyFill="1" applyBorder="1" applyAlignment="1">
      <alignment horizontal="center" vertical="center" wrapText="1"/>
    </xf>
    <xf numFmtId="0" fontId="3" fillId="7" borderId="12" xfId="0" applyFont="1" applyFill="1" applyBorder="1" applyAlignment="1">
      <alignment vertical="center" wrapText="1"/>
    </xf>
    <xf numFmtId="0" fontId="3" fillId="7" borderId="8" xfId="0" applyFont="1" applyFill="1" applyBorder="1" applyAlignment="1">
      <alignment vertical="center" wrapText="1"/>
    </xf>
    <xf numFmtId="0" fontId="3" fillId="7" borderId="4" xfId="0"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164" fontId="3" fillId="7" borderId="4" xfId="0" applyNumberFormat="1" applyFont="1" applyFill="1" applyBorder="1" applyAlignment="1">
      <alignment horizontal="center" vertical="center" wrapText="1"/>
    </xf>
    <xf numFmtId="0" fontId="4" fillId="7" borderId="6" xfId="0" applyFont="1" applyFill="1" applyBorder="1" applyAlignment="1">
      <alignment vertical="center" wrapText="1"/>
    </xf>
    <xf numFmtId="0" fontId="3" fillId="7" borderId="6" xfId="0" applyFont="1" applyFill="1" applyBorder="1" applyAlignment="1">
      <alignment vertical="center" wrapText="1"/>
    </xf>
    <xf numFmtId="0" fontId="3" fillId="7" borderId="7" xfId="0" applyFont="1" applyFill="1" applyBorder="1" applyAlignment="1">
      <alignment vertical="center" wrapText="1"/>
    </xf>
    <xf numFmtId="0" fontId="3" fillId="7" borderId="13" xfId="0" applyFont="1" applyFill="1" applyBorder="1" applyAlignment="1">
      <alignment horizontal="center" vertical="center" wrapText="1"/>
    </xf>
    <xf numFmtId="14" fontId="3" fillId="7" borderId="13" xfId="0" applyNumberFormat="1" applyFont="1" applyFill="1" applyBorder="1" applyAlignment="1">
      <alignment horizontal="center" vertical="center" wrapText="1"/>
    </xf>
    <xf numFmtId="164" fontId="3" fillId="7" borderId="13" xfId="0" applyNumberFormat="1" applyFont="1" applyFill="1" applyBorder="1" applyAlignment="1">
      <alignment horizontal="center" vertical="center" wrapText="1"/>
    </xf>
    <xf numFmtId="0" fontId="3" fillId="7" borderId="14" xfId="0" applyFont="1" applyFill="1" applyBorder="1" applyAlignment="1">
      <alignment vertical="center" wrapText="1"/>
    </xf>
    <xf numFmtId="0" fontId="3" fillId="8" borderId="5" xfId="0" applyFont="1" applyFill="1" applyBorder="1" applyAlignment="1">
      <alignment vertical="center" wrapText="1"/>
    </xf>
    <xf numFmtId="0" fontId="3" fillId="8" borderId="5" xfId="0" applyFont="1" applyFill="1" applyBorder="1" applyAlignment="1">
      <alignment horizontal="center" vertical="center" wrapText="1"/>
    </xf>
    <xf numFmtId="14" fontId="3" fillId="8" borderId="5" xfId="0" applyNumberFormat="1" applyFont="1" applyFill="1" applyBorder="1" applyAlignment="1">
      <alignment horizontal="center" vertical="center" wrapText="1"/>
    </xf>
    <xf numFmtId="164" fontId="3" fillId="8" borderId="5" xfId="0" applyNumberFormat="1" applyFont="1" applyFill="1" applyBorder="1" applyAlignment="1">
      <alignment horizontal="center" vertical="center" wrapText="1"/>
    </xf>
    <xf numFmtId="0" fontId="3" fillId="8" borderId="4" xfId="0" applyFont="1" applyFill="1" applyBorder="1" applyAlignment="1">
      <alignment vertical="center" wrapText="1"/>
    </xf>
    <xf numFmtId="0" fontId="3" fillId="8" borderId="4" xfId="0" applyFont="1" applyFill="1" applyBorder="1" applyAlignment="1">
      <alignment horizontal="center" vertical="center" wrapText="1"/>
    </xf>
    <xf numFmtId="14" fontId="3" fillId="8" borderId="4" xfId="0" applyNumberFormat="1" applyFont="1" applyFill="1" applyBorder="1" applyAlignment="1">
      <alignment horizontal="center" vertical="center" wrapText="1"/>
    </xf>
    <xf numFmtId="164" fontId="3" fillId="8" borderId="4" xfId="0" applyNumberFormat="1" applyFont="1" applyFill="1" applyBorder="1" applyAlignment="1">
      <alignment horizontal="center" vertical="center" wrapText="1"/>
    </xf>
    <xf numFmtId="0" fontId="3" fillId="8" borderId="9" xfId="0" applyFont="1" applyFill="1" applyBorder="1" applyAlignment="1">
      <alignment vertical="center" wrapText="1"/>
    </xf>
    <xf numFmtId="0" fontId="3" fillId="8" borderId="9" xfId="0" applyFont="1" applyFill="1" applyBorder="1" applyAlignment="1">
      <alignment horizontal="center" vertical="center" wrapText="1"/>
    </xf>
    <xf numFmtId="14" fontId="3" fillId="8" borderId="9" xfId="0" applyNumberFormat="1" applyFont="1" applyFill="1" applyBorder="1" applyAlignment="1">
      <alignment horizontal="center" vertical="center" wrapText="1"/>
    </xf>
    <xf numFmtId="164" fontId="3" fillId="8" borderId="9" xfId="0" applyNumberFormat="1" applyFont="1" applyFill="1"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horizontal="center" vertical="center" wrapText="1"/>
    </xf>
    <xf numFmtId="14" fontId="3" fillId="4" borderId="11" xfId="0" applyNumberFormat="1" applyFont="1" applyFill="1" applyBorder="1" applyAlignment="1">
      <alignment horizontal="center" vertical="center" wrapText="1"/>
    </xf>
    <xf numFmtId="164" fontId="3" fillId="4" borderId="11" xfId="0" applyNumberFormat="1" applyFont="1" applyFill="1" applyBorder="1" applyAlignment="1">
      <alignment horizontal="center" vertical="center" wrapText="1"/>
    </xf>
    <xf numFmtId="164" fontId="4" fillId="4" borderId="11" xfId="0" applyNumberFormat="1" applyFont="1" applyFill="1" applyBorder="1" applyAlignment="1">
      <alignment horizontal="center" vertical="center" wrapText="1"/>
    </xf>
    <xf numFmtId="0" fontId="3" fillId="4" borderId="12" xfId="0" applyFont="1" applyFill="1" applyBorder="1" applyAlignment="1">
      <alignment vertical="center" wrapText="1"/>
    </xf>
    <xf numFmtId="0" fontId="3" fillId="4" borderId="8" xfId="0" applyFont="1" applyFill="1" applyBorder="1" applyAlignment="1">
      <alignment vertical="center" wrapText="1"/>
    </xf>
    <xf numFmtId="0" fontId="3" fillId="4" borderId="4" xfId="0" applyFont="1" applyFill="1" applyBorder="1" applyAlignment="1">
      <alignment horizontal="center" vertical="center" wrapText="1"/>
    </xf>
    <xf numFmtId="14" fontId="3" fillId="4"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4" borderId="6" xfId="0" applyFont="1" applyFill="1" applyBorder="1" applyAlignment="1">
      <alignment vertical="center" wrapText="1"/>
    </xf>
    <xf numFmtId="164" fontId="4" fillId="4" borderId="4" xfId="0" applyNumberFormat="1" applyFont="1" applyFill="1" applyBorder="1" applyAlignment="1">
      <alignment horizontal="center" vertical="center" wrapText="1"/>
    </xf>
    <xf numFmtId="0" fontId="4" fillId="9" borderId="8" xfId="0" applyFont="1" applyFill="1" applyBorder="1" applyAlignment="1">
      <alignment wrapText="1"/>
    </xf>
    <xf numFmtId="6" fontId="4" fillId="4" borderId="4" xfId="0" applyNumberFormat="1" applyFont="1" applyFill="1" applyBorder="1" applyAlignment="1">
      <alignment horizontal="center" vertical="center"/>
    </xf>
    <xf numFmtId="0" fontId="4"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13" xfId="0" applyFont="1" applyFill="1" applyBorder="1" applyAlignment="1">
      <alignment horizontal="center" vertical="center" wrapText="1"/>
    </xf>
    <xf numFmtId="14" fontId="3" fillId="4" borderId="13" xfId="0" applyNumberFormat="1" applyFont="1" applyFill="1" applyBorder="1" applyAlignment="1">
      <alignment horizontal="center" vertical="center" wrapText="1"/>
    </xf>
    <xf numFmtId="164" fontId="3" fillId="4" borderId="13" xfId="0" applyNumberFormat="1" applyFont="1" applyFill="1" applyBorder="1" applyAlignment="1">
      <alignment horizontal="center" vertical="center" wrapText="1"/>
    </xf>
    <xf numFmtId="0" fontId="3" fillId="4" borderId="14"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3" fillId="0" borderId="0" xfId="0" quotePrefix="1" applyFont="1" applyAlignment="1">
      <alignment vertical="center" wrapText="1"/>
    </xf>
    <xf numFmtId="0" fontId="3" fillId="0" borderId="0" xfId="0" applyFont="1" applyAlignment="1">
      <alignment vertical="top" wrapText="1"/>
    </xf>
    <xf numFmtId="0" fontId="3" fillId="0" borderId="0" xfId="0" quotePrefix="1" applyFont="1" applyAlignment="1">
      <alignment vertical="center"/>
    </xf>
    <xf numFmtId="164" fontId="3" fillId="6" borderId="11" xfId="0" applyNumberFormat="1" applyFont="1" applyFill="1" applyBorder="1" applyAlignment="1">
      <alignment horizontal="center" vertical="center" wrapText="1"/>
    </xf>
    <xf numFmtId="164" fontId="3" fillId="6" borderId="4" xfId="0" applyNumberFormat="1" applyFont="1" applyFill="1" applyBorder="1" applyAlignment="1">
      <alignment horizontal="center" vertical="center" wrapText="1"/>
    </xf>
    <xf numFmtId="164" fontId="3" fillId="5" borderId="11"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cellXfs>
  <cellStyles count="1">
    <cellStyle name="Normal" xfId="0" builtinId="0"/>
  </cellStyles>
  <dxfs count="0"/>
  <tableStyles count="1" defaultTableStyle="TableStyleMedium2" defaultPivotStyle="PivotStyleLight16">
    <tableStyle name="Invisible" pivot="0" table="0" count="0" xr9:uid="{C0283E41-3DF2-4C6C-A6A6-C05FBF23852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6285-39BE-443C-AFDB-E2270C239375}">
  <dimension ref="A1:H103"/>
  <sheetViews>
    <sheetView tabSelected="1" zoomScaleNormal="100" workbookViewId="0">
      <pane ySplit="1" topLeftCell="A64" activePane="bottomLeft" state="frozen"/>
      <selection pane="bottomLeft" activeCell="E1" sqref="E1"/>
    </sheetView>
  </sheetViews>
  <sheetFormatPr defaultColWidth="9.1796875" defaultRowHeight="11.5" x14ac:dyDescent="0.35"/>
  <cols>
    <col min="1" max="1" width="28.26953125" style="1" customWidth="1"/>
    <col min="2" max="2" width="12" style="97" customWidth="1"/>
    <col min="3" max="3" width="10.81640625" style="97" customWidth="1"/>
    <col min="4" max="4" width="12.26953125" style="97" customWidth="1"/>
    <col min="5" max="5" width="13.54296875" style="98" customWidth="1"/>
    <col min="6" max="6" width="12" style="98" customWidth="1"/>
    <col min="7" max="7" width="13.453125" style="98" customWidth="1"/>
    <col min="8" max="8" width="28.1796875" style="1" customWidth="1"/>
    <col min="9" max="16384" width="9.1796875" style="1"/>
  </cols>
  <sheetData>
    <row r="1" spans="1:8" ht="63.75" customHeight="1" thickBot="1" x14ac:dyDescent="0.4">
      <c r="A1" s="106" t="s">
        <v>33</v>
      </c>
      <c r="B1" s="107" t="s">
        <v>34</v>
      </c>
      <c r="C1" s="107" t="s">
        <v>40</v>
      </c>
      <c r="D1" s="107" t="s">
        <v>0</v>
      </c>
      <c r="E1" s="108" t="s">
        <v>136</v>
      </c>
      <c r="F1" s="108" t="s">
        <v>1</v>
      </c>
      <c r="G1" s="108" t="s">
        <v>2</v>
      </c>
      <c r="H1" s="109" t="s">
        <v>3</v>
      </c>
    </row>
    <row r="2" spans="1:8" ht="34.5" x14ac:dyDescent="0.35">
      <c r="A2" s="2" t="s">
        <v>137</v>
      </c>
      <c r="B2" s="3" t="s">
        <v>15</v>
      </c>
      <c r="C2" s="3" t="s">
        <v>22</v>
      </c>
      <c r="D2" s="4">
        <v>45295</v>
      </c>
      <c r="E2" s="5">
        <v>350000000</v>
      </c>
      <c r="F2" s="5">
        <v>0</v>
      </c>
      <c r="G2" s="5">
        <f>25500150+4000000+3983700</f>
        <v>33483850</v>
      </c>
      <c r="H2" s="6" t="s">
        <v>131</v>
      </c>
    </row>
    <row r="3" spans="1:8" ht="23" x14ac:dyDescent="0.35">
      <c r="A3" s="7" t="s">
        <v>138</v>
      </c>
      <c r="B3" s="8" t="s">
        <v>15</v>
      </c>
      <c r="C3" s="8" t="s">
        <v>22</v>
      </c>
      <c r="D3" s="9">
        <v>45295</v>
      </c>
      <c r="E3" s="10">
        <v>275000000</v>
      </c>
      <c r="F3" s="10">
        <v>0</v>
      </c>
      <c r="G3" s="10">
        <f>2135467+846270+496912</f>
        <v>3478649</v>
      </c>
      <c r="H3" s="11" t="s">
        <v>132</v>
      </c>
    </row>
    <row r="4" spans="1:8" x14ac:dyDescent="0.35">
      <c r="A4" s="7" t="s">
        <v>139</v>
      </c>
      <c r="B4" s="8" t="s">
        <v>15</v>
      </c>
      <c r="C4" s="8" t="s">
        <v>22</v>
      </c>
      <c r="D4" s="9">
        <v>45295</v>
      </c>
      <c r="E4" s="10">
        <v>215000000</v>
      </c>
      <c r="F4" s="10">
        <v>0</v>
      </c>
      <c r="G4" s="10">
        <f>850500+7000000</f>
        <v>7850500</v>
      </c>
      <c r="H4" s="11" t="s">
        <v>133</v>
      </c>
    </row>
    <row r="5" spans="1:8" x14ac:dyDescent="0.35">
      <c r="A5" s="7" t="s">
        <v>140</v>
      </c>
      <c r="B5" s="8" t="s">
        <v>15</v>
      </c>
      <c r="C5" s="8" t="s">
        <v>22</v>
      </c>
      <c r="D5" s="9">
        <v>45295</v>
      </c>
      <c r="E5" s="10">
        <v>160000000</v>
      </c>
      <c r="F5" s="10">
        <v>0</v>
      </c>
      <c r="G5" s="10">
        <v>146487</v>
      </c>
      <c r="H5" s="11" t="s">
        <v>134</v>
      </c>
    </row>
    <row r="6" spans="1:8" x14ac:dyDescent="0.35">
      <c r="A6" s="7" t="s">
        <v>141</v>
      </c>
      <c r="B6" s="8" t="s">
        <v>15</v>
      </c>
      <c r="C6" s="8" t="s">
        <v>22</v>
      </c>
      <c r="D6" s="9" t="s">
        <v>14</v>
      </c>
      <c r="E6" s="10">
        <v>0</v>
      </c>
      <c r="F6" s="10">
        <v>0</v>
      </c>
      <c r="G6" s="10">
        <f>1089200+42000000</f>
        <v>43089200</v>
      </c>
      <c r="H6" s="11" t="s">
        <v>135</v>
      </c>
    </row>
    <row r="7" spans="1:8" ht="23" x14ac:dyDescent="0.35">
      <c r="A7" s="7" t="s">
        <v>142</v>
      </c>
      <c r="B7" s="8" t="s">
        <v>15</v>
      </c>
      <c r="C7" s="8" t="s">
        <v>22</v>
      </c>
      <c r="D7" s="9">
        <v>45295</v>
      </c>
      <c r="E7" s="10">
        <v>1185000000</v>
      </c>
      <c r="F7" s="10">
        <v>0</v>
      </c>
      <c r="G7" s="10">
        <f>702683+1093163</f>
        <v>1795846</v>
      </c>
      <c r="H7" s="11" t="s">
        <v>11</v>
      </c>
    </row>
    <row r="8" spans="1:8" ht="23" x14ac:dyDescent="0.35">
      <c r="A8" s="7" t="s">
        <v>143</v>
      </c>
      <c r="B8" s="8" t="s">
        <v>15</v>
      </c>
      <c r="C8" s="8" t="s">
        <v>22</v>
      </c>
      <c r="D8" s="9">
        <v>45295</v>
      </c>
      <c r="E8" s="10">
        <v>900000000</v>
      </c>
      <c r="F8" s="10">
        <v>193331.8</v>
      </c>
      <c r="G8" s="10">
        <f>525546+752628</f>
        <v>1278174</v>
      </c>
      <c r="H8" s="11" t="s">
        <v>12</v>
      </c>
    </row>
    <row r="9" spans="1:8" ht="23" x14ac:dyDescent="0.35">
      <c r="A9" s="7" t="s">
        <v>144</v>
      </c>
      <c r="B9" s="8" t="s">
        <v>15</v>
      </c>
      <c r="C9" s="8" t="s">
        <v>22</v>
      </c>
      <c r="D9" s="9">
        <v>45295</v>
      </c>
      <c r="E9" s="10">
        <v>585000000</v>
      </c>
      <c r="F9" s="10">
        <v>0</v>
      </c>
      <c r="G9" s="10">
        <v>2879286</v>
      </c>
      <c r="H9" s="11" t="s">
        <v>13</v>
      </c>
    </row>
    <row r="10" spans="1:8" ht="23.5" thickBot="1" x14ac:dyDescent="0.4">
      <c r="A10" s="12" t="s">
        <v>145</v>
      </c>
      <c r="B10" s="13" t="s">
        <v>15</v>
      </c>
      <c r="C10" s="13" t="s">
        <v>22</v>
      </c>
      <c r="D10" s="14">
        <v>45295</v>
      </c>
      <c r="E10" s="15">
        <v>330000000</v>
      </c>
      <c r="F10" s="15">
        <v>368323.67</v>
      </c>
      <c r="G10" s="15">
        <v>3473546</v>
      </c>
      <c r="H10" s="16" t="s">
        <v>13</v>
      </c>
    </row>
    <row r="11" spans="1:8" ht="23" x14ac:dyDescent="0.35">
      <c r="A11" s="17" t="s">
        <v>20</v>
      </c>
      <c r="B11" s="18" t="s">
        <v>35</v>
      </c>
      <c r="C11" s="18" t="s">
        <v>23</v>
      </c>
      <c r="D11" s="19">
        <v>44953</v>
      </c>
      <c r="E11" s="104">
        <v>399000000</v>
      </c>
      <c r="F11" s="20">
        <v>11856774</v>
      </c>
      <c r="G11" s="20">
        <v>22050000</v>
      </c>
      <c r="H11" s="21"/>
    </row>
    <row r="12" spans="1:8" ht="23" x14ac:dyDescent="0.35">
      <c r="A12" s="22" t="s">
        <v>19</v>
      </c>
      <c r="B12" s="23" t="s">
        <v>35</v>
      </c>
      <c r="C12" s="23" t="s">
        <v>23</v>
      </c>
      <c r="D12" s="24">
        <v>44953</v>
      </c>
      <c r="E12" s="105"/>
      <c r="F12" s="25">
        <v>43903342</v>
      </c>
      <c r="G12" s="25">
        <v>7100000</v>
      </c>
      <c r="H12" s="26"/>
    </row>
    <row r="13" spans="1:8" ht="23" x14ac:dyDescent="0.35">
      <c r="A13" s="22" t="s">
        <v>18</v>
      </c>
      <c r="B13" s="23" t="s">
        <v>35</v>
      </c>
      <c r="C13" s="23" t="s">
        <v>23</v>
      </c>
      <c r="D13" s="24">
        <v>44953</v>
      </c>
      <c r="E13" s="105">
        <v>300000000</v>
      </c>
      <c r="F13" s="25">
        <v>7320286</v>
      </c>
      <c r="G13" s="25">
        <v>10500000</v>
      </c>
      <c r="H13" s="26"/>
    </row>
    <row r="14" spans="1:8" ht="23" x14ac:dyDescent="0.35">
      <c r="A14" s="22" t="s">
        <v>17</v>
      </c>
      <c r="B14" s="23" t="s">
        <v>35</v>
      </c>
      <c r="C14" s="23" t="s">
        <v>23</v>
      </c>
      <c r="D14" s="24">
        <v>44953</v>
      </c>
      <c r="E14" s="105"/>
      <c r="F14" s="25">
        <v>8707426</v>
      </c>
      <c r="G14" s="25">
        <v>8500000</v>
      </c>
      <c r="H14" s="26"/>
    </row>
    <row r="15" spans="1:8" ht="23" x14ac:dyDescent="0.25">
      <c r="A15" s="22" t="s">
        <v>43</v>
      </c>
      <c r="B15" s="23" t="s">
        <v>37</v>
      </c>
      <c r="C15" s="23" t="s">
        <v>23</v>
      </c>
      <c r="D15" s="24">
        <v>43621</v>
      </c>
      <c r="E15" s="25">
        <v>2574000000</v>
      </c>
      <c r="F15" s="25">
        <v>456920017.5711</v>
      </c>
      <c r="G15" s="25">
        <v>120000000</v>
      </c>
      <c r="H15" s="27"/>
    </row>
    <row r="16" spans="1:8" ht="23" x14ac:dyDescent="0.35">
      <c r="A16" s="22" t="s">
        <v>16</v>
      </c>
      <c r="B16" s="23" t="s">
        <v>35</v>
      </c>
      <c r="C16" s="23" t="s">
        <v>23</v>
      </c>
      <c r="D16" s="24">
        <v>44953</v>
      </c>
      <c r="E16" s="25">
        <v>136000000</v>
      </c>
      <c r="F16" s="25">
        <v>6975111</v>
      </c>
      <c r="G16" s="25">
        <v>27170000</v>
      </c>
      <c r="H16" s="26"/>
    </row>
    <row r="17" spans="1:8" ht="23.5" thickBot="1" x14ac:dyDescent="0.4">
      <c r="A17" s="28" t="s">
        <v>21</v>
      </c>
      <c r="B17" s="29" t="s">
        <v>44</v>
      </c>
      <c r="C17" s="29" t="s">
        <v>23</v>
      </c>
      <c r="D17" s="30">
        <v>44953</v>
      </c>
      <c r="E17" s="31">
        <v>150000000</v>
      </c>
      <c r="F17" s="31">
        <v>25345908</v>
      </c>
      <c r="G17" s="31">
        <v>3950000</v>
      </c>
      <c r="H17" s="32"/>
    </row>
    <row r="18" spans="1:8" ht="69" x14ac:dyDescent="0.35">
      <c r="A18" s="33" t="s">
        <v>110</v>
      </c>
      <c r="B18" s="34" t="s">
        <v>35</v>
      </c>
      <c r="C18" s="34" t="s">
        <v>24</v>
      </c>
      <c r="D18" s="35">
        <v>45456</v>
      </c>
      <c r="E18" s="102">
        <v>1284000000</v>
      </c>
      <c r="F18" s="36">
        <v>25786</v>
      </c>
      <c r="G18" s="36">
        <v>33578342</v>
      </c>
      <c r="H18" s="37" t="s">
        <v>120</v>
      </c>
    </row>
    <row r="19" spans="1:8" ht="69" x14ac:dyDescent="0.35">
      <c r="A19" s="38" t="s">
        <v>110</v>
      </c>
      <c r="B19" s="39" t="s">
        <v>35</v>
      </c>
      <c r="C19" s="39" t="s">
        <v>24</v>
      </c>
      <c r="D19" s="40">
        <v>45449</v>
      </c>
      <c r="E19" s="103"/>
      <c r="F19" s="41">
        <v>107455</v>
      </c>
      <c r="G19" s="41">
        <v>50993192</v>
      </c>
      <c r="H19" s="42" t="s">
        <v>121</v>
      </c>
    </row>
    <row r="20" spans="1:8" ht="69" x14ac:dyDescent="0.35">
      <c r="A20" s="38" t="s">
        <v>110</v>
      </c>
      <c r="B20" s="39" t="s">
        <v>35</v>
      </c>
      <c r="C20" s="39" t="s">
        <v>24</v>
      </c>
      <c r="D20" s="40">
        <v>45440</v>
      </c>
      <c r="E20" s="103"/>
      <c r="F20" s="41">
        <v>0</v>
      </c>
      <c r="G20" s="41">
        <v>33208431</v>
      </c>
      <c r="H20" s="42" t="s">
        <v>121</v>
      </c>
    </row>
    <row r="21" spans="1:8" ht="80.5" x14ac:dyDescent="0.35">
      <c r="A21" s="38" t="s">
        <v>110</v>
      </c>
      <c r="B21" s="39" t="s">
        <v>35</v>
      </c>
      <c r="C21" s="39" t="s">
        <v>24</v>
      </c>
      <c r="D21" s="40">
        <v>45462</v>
      </c>
      <c r="E21" s="103"/>
      <c r="F21" s="41">
        <v>0</v>
      </c>
      <c r="G21" s="41">
        <v>31639846</v>
      </c>
      <c r="H21" s="42" t="s">
        <v>122</v>
      </c>
    </row>
    <row r="22" spans="1:8" ht="69" x14ac:dyDescent="0.35">
      <c r="A22" s="38" t="s">
        <v>111</v>
      </c>
      <c r="B22" s="39" t="s">
        <v>105</v>
      </c>
      <c r="C22" s="39" t="s">
        <v>24</v>
      </c>
      <c r="D22" s="40">
        <v>45436</v>
      </c>
      <c r="E22" s="41">
        <v>72250000</v>
      </c>
      <c r="F22" s="41">
        <v>342000</v>
      </c>
      <c r="G22" s="41">
        <v>9718403</v>
      </c>
      <c r="H22" s="42" t="s">
        <v>121</v>
      </c>
    </row>
    <row r="23" spans="1:8" ht="69" x14ac:dyDescent="0.35">
      <c r="A23" s="38" t="s">
        <v>112</v>
      </c>
      <c r="B23" s="39" t="s">
        <v>70</v>
      </c>
      <c r="C23" s="39" t="s">
        <v>24</v>
      </c>
      <c r="D23" s="40">
        <v>45436</v>
      </c>
      <c r="E23" s="41">
        <v>64000000</v>
      </c>
      <c r="F23" s="41">
        <v>0</v>
      </c>
      <c r="G23" s="41">
        <v>4169723</v>
      </c>
      <c r="H23" s="42" t="s">
        <v>121</v>
      </c>
    </row>
    <row r="24" spans="1:8" ht="69" x14ac:dyDescent="0.35">
      <c r="A24" s="38" t="s">
        <v>113</v>
      </c>
      <c r="B24" s="39" t="s">
        <v>106</v>
      </c>
      <c r="C24" s="39" t="s">
        <v>24</v>
      </c>
      <c r="D24" s="40">
        <v>45461</v>
      </c>
      <c r="E24" s="103">
        <v>852000000</v>
      </c>
      <c r="F24" s="41">
        <v>0</v>
      </c>
      <c r="G24" s="41">
        <v>7280123</v>
      </c>
      <c r="H24" s="42" t="s">
        <v>121</v>
      </c>
    </row>
    <row r="25" spans="1:8" ht="69" x14ac:dyDescent="0.35">
      <c r="A25" s="38" t="s">
        <v>113</v>
      </c>
      <c r="B25" s="39" t="s">
        <v>106</v>
      </c>
      <c r="C25" s="39" t="s">
        <v>24</v>
      </c>
      <c r="D25" s="40">
        <v>45450</v>
      </c>
      <c r="E25" s="103"/>
      <c r="F25" s="41">
        <v>0</v>
      </c>
      <c r="G25" s="41">
        <v>4409723</v>
      </c>
      <c r="H25" s="42" t="s">
        <v>123</v>
      </c>
    </row>
    <row r="26" spans="1:8" ht="69" x14ac:dyDescent="0.35">
      <c r="A26" s="38" t="s">
        <v>114</v>
      </c>
      <c r="B26" s="39" t="s">
        <v>15</v>
      </c>
      <c r="C26" s="39" t="s">
        <v>24</v>
      </c>
      <c r="D26" s="40">
        <v>45436</v>
      </c>
      <c r="E26" s="41">
        <v>88500000</v>
      </c>
      <c r="F26" s="41">
        <v>0</v>
      </c>
      <c r="G26" s="41">
        <v>812308</v>
      </c>
      <c r="H26" s="42" t="s">
        <v>123</v>
      </c>
    </row>
    <row r="27" spans="1:8" ht="69" x14ac:dyDescent="0.35">
      <c r="A27" s="38" t="s">
        <v>115</v>
      </c>
      <c r="B27" s="39" t="s">
        <v>107</v>
      </c>
      <c r="C27" s="39" t="s">
        <v>24</v>
      </c>
      <c r="D27" s="40">
        <v>45436</v>
      </c>
      <c r="E27" s="41">
        <v>70000000</v>
      </c>
      <c r="F27" s="41">
        <v>0</v>
      </c>
      <c r="G27" s="41">
        <v>2260185</v>
      </c>
      <c r="H27" s="42" t="s">
        <v>121</v>
      </c>
    </row>
    <row r="28" spans="1:8" ht="69" x14ac:dyDescent="0.35">
      <c r="A28" s="38" t="s">
        <v>116</v>
      </c>
      <c r="B28" s="39" t="s">
        <v>108</v>
      </c>
      <c r="C28" s="39" t="s">
        <v>24</v>
      </c>
      <c r="D28" s="40">
        <v>45450</v>
      </c>
      <c r="E28" s="103">
        <v>361750000</v>
      </c>
      <c r="F28" s="41">
        <v>0</v>
      </c>
      <c r="G28" s="41">
        <v>4492985</v>
      </c>
      <c r="H28" s="42" t="s">
        <v>121</v>
      </c>
    </row>
    <row r="29" spans="1:8" ht="69" x14ac:dyDescent="0.35">
      <c r="A29" s="38" t="s">
        <v>116</v>
      </c>
      <c r="B29" s="39" t="s">
        <v>108</v>
      </c>
      <c r="C29" s="39" t="s">
        <v>24</v>
      </c>
      <c r="D29" s="40">
        <v>45440</v>
      </c>
      <c r="E29" s="103"/>
      <c r="F29" s="41">
        <v>0</v>
      </c>
      <c r="G29" s="41">
        <v>3300985</v>
      </c>
      <c r="H29" s="42" t="s">
        <v>121</v>
      </c>
    </row>
    <row r="30" spans="1:8" ht="69" x14ac:dyDescent="0.35">
      <c r="A30" s="38" t="s">
        <v>117</v>
      </c>
      <c r="B30" s="39" t="s">
        <v>108</v>
      </c>
      <c r="C30" s="39" t="s">
        <v>24</v>
      </c>
      <c r="D30" s="40">
        <v>45450</v>
      </c>
      <c r="E30" s="41">
        <v>70000000</v>
      </c>
      <c r="F30" s="41">
        <v>0</v>
      </c>
      <c r="G30" s="41">
        <v>1744062</v>
      </c>
      <c r="H30" s="42" t="s">
        <v>121</v>
      </c>
    </row>
    <row r="31" spans="1:8" ht="69" x14ac:dyDescent="0.35">
      <c r="A31" s="38" t="s">
        <v>118</v>
      </c>
      <c r="B31" s="39" t="s">
        <v>109</v>
      </c>
      <c r="C31" s="39" t="s">
        <v>24</v>
      </c>
      <c r="D31" s="40">
        <v>45436</v>
      </c>
      <c r="E31" s="103">
        <v>497250000</v>
      </c>
      <c r="F31" s="41">
        <v>0</v>
      </c>
      <c r="G31" s="41">
        <v>6870400</v>
      </c>
      <c r="H31" s="42" t="s">
        <v>121</v>
      </c>
    </row>
    <row r="32" spans="1:8" ht="69" x14ac:dyDescent="0.35">
      <c r="A32" s="38" t="s">
        <v>118</v>
      </c>
      <c r="B32" s="39" t="s">
        <v>109</v>
      </c>
      <c r="C32" s="39" t="s">
        <v>24</v>
      </c>
      <c r="D32" s="40">
        <v>45436</v>
      </c>
      <c r="E32" s="103"/>
      <c r="F32" s="41">
        <v>0</v>
      </c>
      <c r="G32" s="41">
        <v>4562585</v>
      </c>
      <c r="H32" s="42" t="s">
        <v>121</v>
      </c>
    </row>
    <row r="33" spans="1:8" ht="69" x14ac:dyDescent="0.35">
      <c r="A33" s="38" t="s">
        <v>119</v>
      </c>
      <c r="B33" s="39" t="s">
        <v>109</v>
      </c>
      <c r="C33" s="39" t="s">
        <v>24</v>
      </c>
      <c r="D33" s="40">
        <v>45512</v>
      </c>
      <c r="E33" s="41">
        <v>87500000</v>
      </c>
      <c r="F33" s="41">
        <v>0</v>
      </c>
      <c r="G33" s="41">
        <v>713169</v>
      </c>
      <c r="H33" s="42" t="s">
        <v>121</v>
      </c>
    </row>
    <row r="34" spans="1:8" ht="57.5" x14ac:dyDescent="0.35">
      <c r="A34" s="38" t="s">
        <v>129</v>
      </c>
      <c r="B34" s="39" t="s">
        <v>37</v>
      </c>
      <c r="C34" s="39" t="s">
        <v>24</v>
      </c>
      <c r="D34" s="40">
        <v>43613</v>
      </c>
      <c r="E34" s="41" t="s">
        <v>126</v>
      </c>
      <c r="F34" s="41">
        <v>180462230</v>
      </c>
      <c r="G34" s="41">
        <v>41576174</v>
      </c>
      <c r="H34" s="42" t="s">
        <v>128</v>
      </c>
    </row>
    <row r="35" spans="1:8" ht="58" thickBot="1" x14ac:dyDescent="0.4">
      <c r="A35" s="43" t="s">
        <v>130</v>
      </c>
      <c r="B35" s="44" t="s">
        <v>37</v>
      </c>
      <c r="C35" s="44" t="s">
        <v>24</v>
      </c>
      <c r="D35" s="45">
        <v>43613</v>
      </c>
      <c r="E35" s="46" t="s">
        <v>126</v>
      </c>
      <c r="F35" s="46">
        <v>141948860</v>
      </c>
      <c r="G35" s="46">
        <v>41623380</v>
      </c>
      <c r="H35" s="47" t="s">
        <v>127</v>
      </c>
    </row>
    <row r="36" spans="1:8" ht="57.5" x14ac:dyDescent="0.35">
      <c r="A36" s="48" t="s">
        <v>26</v>
      </c>
      <c r="B36" s="49" t="s">
        <v>36</v>
      </c>
      <c r="C36" s="49" t="s">
        <v>25</v>
      </c>
      <c r="D36" s="50">
        <v>45436</v>
      </c>
      <c r="E36" s="51">
        <v>100000000</v>
      </c>
      <c r="F36" s="51">
        <v>194630</v>
      </c>
      <c r="G36" s="51">
        <v>4000000</v>
      </c>
      <c r="H36" s="52" t="s">
        <v>4</v>
      </c>
    </row>
    <row r="37" spans="1:8" ht="57.5" x14ac:dyDescent="0.35">
      <c r="A37" s="53" t="s">
        <v>27</v>
      </c>
      <c r="B37" s="54" t="s">
        <v>36</v>
      </c>
      <c r="C37" s="54" t="s">
        <v>25</v>
      </c>
      <c r="D37" s="55">
        <v>45442</v>
      </c>
      <c r="E37" s="56">
        <v>240000000</v>
      </c>
      <c r="F37" s="56">
        <v>6344281</v>
      </c>
      <c r="G37" s="56">
        <v>22000000</v>
      </c>
      <c r="H37" s="57" t="s">
        <v>73</v>
      </c>
    </row>
    <row r="38" spans="1:8" ht="46" x14ac:dyDescent="0.35">
      <c r="A38" s="53" t="s">
        <v>72</v>
      </c>
      <c r="B38" s="54" t="s">
        <v>36</v>
      </c>
      <c r="C38" s="54" t="s">
        <v>25</v>
      </c>
      <c r="D38" s="55">
        <v>43556</v>
      </c>
      <c r="E38" s="56">
        <v>450000000</v>
      </c>
      <c r="F38" s="56">
        <v>14856000</v>
      </c>
      <c r="G38" s="56">
        <v>0</v>
      </c>
      <c r="H38" s="57" t="s">
        <v>124</v>
      </c>
    </row>
    <row r="39" spans="1:8" ht="57.5" x14ac:dyDescent="0.35">
      <c r="A39" s="53" t="s">
        <v>28</v>
      </c>
      <c r="B39" s="54" t="s">
        <v>36</v>
      </c>
      <c r="C39" s="54" t="s">
        <v>25</v>
      </c>
      <c r="D39" s="55">
        <v>45436</v>
      </c>
      <c r="E39" s="56">
        <v>240000000</v>
      </c>
      <c r="F39" s="56">
        <v>1573093</v>
      </c>
      <c r="G39" s="56">
        <v>23000000</v>
      </c>
      <c r="H39" s="57" t="s">
        <v>74</v>
      </c>
    </row>
    <row r="40" spans="1:8" ht="46" x14ac:dyDescent="0.35">
      <c r="A40" s="53" t="s">
        <v>72</v>
      </c>
      <c r="B40" s="54" t="s">
        <v>36</v>
      </c>
      <c r="C40" s="54" t="s">
        <v>25</v>
      </c>
      <c r="D40" s="55">
        <v>43556</v>
      </c>
      <c r="E40" s="56">
        <v>500000000</v>
      </c>
      <c r="F40" s="56">
        <v>17727000</v>
      </c>
      <c r="G40" s="56">
        <v>0</v>
      </c>
      <c r="H40" s="57" t="s">
        <v>124</v>
      </c>
    </row>
    <row r="41" spans="1:8" ht="57.5" x14ac:dyDescent="0.35">
      <c r="A41" s="53" t="s">
        <v>29</v>
      </c>
      <c r="B41" s="54" t="s">
        <v>36</v>
      </c>
      <c r="C41" s="54" t="s">
        <v>25</v>
      </c>
      <c r="D41" s="55">
        <v>45440</v>
      </c>
      <c r="E41" s="56">
        <v>320000000</v>
      </c>
      <c r="F41" s="56">
        <v>0</v>
      </c>
      <c r="G41" s="56">
        <v>25000000</v>
      </c>
      <c r="H41" s="57" t="s">
        <v>75</v>
      </c>
    </row>
    <row r="42" spans="1:8" ht="46" x14ac:dyDescent="0.35">
      <c r="A42" s="53" t="s">
        <v>72</v>
      </c>
      <c r="B42" s="54" t="s">
        <v>36</v>
      </c>
      <c r="C42" s="54" t="s">
        <v>25</v>
      </c>
      <c r="D42" s="55">
        <v>43556</v>
      </c>
      <c r="E42" s="56">
        <v>100000000</v>
      </c>
      <c r="F42" s="56">
        <v>24600000</v>
      </c>
      <c r="G42" s="56">
        <v>0</v>
      </c>
      <c r="H42" s="57" t="s">
        <v>124</v>
      </c>
    </row>
    <row r="43" spans="1:8" ht="69" x14ac:dyDescent="0.35">
      <c r="A43" s="53" t="s">
        <v>30</v>
      </c>
      <c r="B43" s="54" t="s">
        <v>41</v>
      </c>
      <c r="C43" s="54" t="s">
        <v>25</v>
      </c>
      <c r="D43" s="55">
        <v>45444</v>
      </c>
      <c r="E43" s="56">
        <v>100000000</v>
      </c>
      <c r="F43" s="56">
        <v>700000</v>
      </c>
      <c r="G43" s="56">
        <v>17000000</v>
      </c>
      <c r="H43" s="58" t="s">
        <v>5</v>
      </c>
    </row>
    <row r="44" spans="1:8" ht="23" x14ac:dyDescent="0.35">
      <c r="A44" s="53" t="s">
        <v>31</v>
      </c>
      <c r="B44" s="54" t="s">
        <v>15</v>
      </c>
      <c r="C44" s="54" t="s">
        <v>25</v>
      </c>
      <c r="D44" s="55">
        <v>43861</v>
      </c>
      <c r="E44" s="56">
        <v>400000000</v>
      </c>
      <c r="F44" s="56">
        <v>116000000</v>
      </c>
      <c r="G44" s="56">
        <v>50000000</v>
      </c>
      <c r="H44" s="58" t="s">
        <v>6</v>
      </c>
    </row>
    <row r="45" spans="1:8" ht="57.5" x14ac:dyDescent="0.35">
      <c r="A45" s="53" t="s">
        <v>7</v>
      </c>
      <c r="B45" s="54" t="s">
        <v>37</v>
      </c>
      <c r="C45" s="54" t="s">
        <v>25</v>
      </c>
      <c r="D45" s="55">
        <v>43621</v>
      </c>
      <c r="E45" s="56">
        <v>100000000</v>
      </c>
      <c r="F45" s="56">
        <v>75000000</v>
      </c>
      <c r="G45" s="56">
        <v>75000000</v>
      </c>
      <c r="H45" s="58" t="s">
        <v>8</v>
      </c>
    </row>
    <row r="46" spans="1:8" ht="35" thickBot="1" x14ac:dyDescent="0.4">
      <c r="A46" s="59" t="s">
        <v>42</v>
      </c>
      <c r="B46" s="60" t="s">
        <v>38</v>
      </c>
      <c r="C46" s="60" t="s">
        <v>49</v>
      </c>
      <c r="D46" s="61" t="s">
        <v>50</v>
      </c>
      <c r="E46" s="62">
        <v>260000000</v>
      </c>
      <c r="F46" s="62">
        <v>190000000</v>
      </c>
      <c r="G46" s="62">
        <v>40000000</v>
      </c>
      <c r="H46" s="63" t="s">
        <v>53</v>
      </c>
    </row>
    <row r="47" spans="1:8" x14ac:dyDescent="0.35">
      <c r="A47" s="64" t="s">
        <v>54</v>
      </c>
      <c r="B47" s="65" t="s">
        <v>15</v>
      </c>
      <c r="C47" s="65" t="s">
        <v>32</v>
      </c>
      <c r="D47" s="66">
        <v>45382</v>
      </c>
      <c r="E47" s="67">
        <v>146107722</v>
      </c>
      <c r="F47" s="67">
        <v>6371808.3099999996</v>
      </c>
      <c r="G47" s="67">
        <v>5184523</v>
      </c>
      <c r="H47" s="64"/>
    </row>
    <row r="48" spans="1:8" ht="23" x14ac:dyDescent="0.35">
      <c r="A48" s="68" t="s">
        <v>54</v>
      </c>
      <c r="B48" s="69" t="s">
        <v>38</v>
      </c>
      <c r="C48" s="69" t="s">
        <v>32</v>
      </c>
      <c r="D48" s="70">
        <v>45382</v>
      </c>
      <c r="E48" s="71">
        <v>318674277</v>
      </c>
      <c r="F48" s="71">
        <v>12440770.23</v>
      </c>
      <c r="G48" s="71">
        <v>20128718</v>
      </c>
      <c r="H48" s="68"/>
    </row>
    <row r="49" spans="1:8" x14ac:dyDescent="0.35">
      <c r="A49" s="68" t="s">
        <v>54</v>
      </c>
      <c r="B49" s="69" t="s">
        <v>35</v>
      </c>
      <c r="C49" s="69" t="s">
        <v>32</v>
      </c>
      <c r="D49" s="70">
        <v>45382</v>
      </c>
      <c r="E49" s="71">
        <v>890170301</v>
      </c>
      <c r="F49" s="71">
        <v>32753401.390000001</v>
      </c>
      <c r="G49" s="71">
        <v>42099246</v>
      </c>
      <c r="H49" s="68"/>
    </row>
    <row r="50" spans="1:8" x14ac:dyDescent="0.35">
      <c r="A50" s="68" t="s">
        <v>54</v>
      </c>
      <c r="B50" s="69" t="s">
        <v>37</v>
      </c>
      <c r="C50" s="69" t="s">
        <v>32</v>
      </c>
      <c r="D50" s="70">
        <v>45382</v>
      </c>
      <c r="E50" s="71">
        <v>309761106</v>
      </c>
      <c r="F50" s="71">
        <v>26233273.120000001</v>
      </c>
      <c r="G50" s="71">
        <v>21582340</v>
      </c>
      <c r="H50" s="68"/>
    </row>
    <row r="51" spans="1:8" ht="23" x14ac:dyDescent="0.35">
      <c r="A51" s="68" t="s">
        <v>55</v>
      </c>
      <c r="B51" s="69" t="s">
        <v>35</v>
      </c>
      <c r="C51" s="69" t="s">
        <v>32</v>
      </c>
      <c r="D51" s="70">
        <v>45382</v>
      </c>
      <c r="E51" s="71">
        <v>155000000</v>
      </c>
      <c r="F51" s="71">
        <v>124935.71</v>
      </c>
      <c r="G51" s="71">
        <v>40203028</v>
      </c>
      <c r="H51" s="68"/>
    </row>
    <row r="52" spans="1:8" ht="23" x14ac:dyDescent="0.35">
      <c r="A52" s="68" t="s">
        <v>56</v>
      </c>
      <c r="B52" s="69" t="s">
        <v>64</v>
      </c>
      <c r="C52" s="69" t="s">
        <v>32</v>
      </c>
      <c r="D52" s="70">
        <v>45384</v>
      </c>
      <c r="E52" s="71">
        <v>12500000</v>
      </c>
      <c r="F52" s="71">
        <v>0</v>
      </c>
      <c r="G52" s="71">
        <v>8127026</v>
      </c>
      <c r="H52" s="68"/>
    </row>
    <row r="53" spans="1:8" ht="23" x14ac:dyDescent="0.35">
      <c r="A53" s="68" t="s">
        <v>56</v>
      </c>
      <c r="B53" s="69" t="s">
        <v>64</v>
      </c>
      <c r="C53" s="69" t="s">
        <v>32</v>
      </c>
      <c r="D53" s="70">
        <v>45384</v>
      </c>
      <c r="E53" s="71">
        <v>12500000</v>
      </c>
      <c r="F53" s="71">
        <v>0</v>
      </c>
      <c r="G53" s="71">
        <v>4111422</v>
      </c>
      <c r="H53" s="68"/>
    </row>
    <row r="54" spans="1:8" ht="23" x14ac:dyDescent="0.35">
      <c r="A54" s="68" t="s">
        <v>57</v>
      </c>
      <c r="B54" s="69" t="s">
        <v>65</v>
      </c>
      <c r="C54" s="69" t="s">
        <v>32</v>
      </c>
      <c r="D54" s="70">
        <v>45384</v>
      </c>
      <c r="E54" s="71">
        <v>12500000</v>
      </c>
      <c r="F54" s="71">
        <v>0</v>
      </c>
      <c r="G54" s="71">
        <v>1943302</v>
      </c>
      <c r="H54" s="68"/>
    </row>
    <row r="55" spans="1:8" ht="23" x14ac:dyDescent="0.35">
      <c r="A55" s="68" t="s">
        <v>57</v>
      </c>
      <c r="B55" s="69" t="s">
        <v>65</v>
      </c>
      <c r="C55" s="69" t="s">
        <v>32</v>
      </c>
      <c r="D55" s="70">
        <v>45384</v>
      </c>
      <c r="E55" s="71">
        <v>12500000</v>
      </c>
      <c r="F55" s="71">
        <v>0</v>
      </c>
      <c r="G55" s="71">
        <v>1956743</v>
      </c>
      <c r="H55" s="68"/>
    </row>
    <row r="56" spans="1:8" ht="23" x14ac:dyDescent="0.35">
      <c r="A56" s="68" t="s">
        <v>58</v>
      </c>
      <c r="B56" s="69" t="s">
        <v>66</v>
      </c>
      <c r="C56" s="69" t="s">
        <v>32</v>
      </c>
      <c r="D56" s="70">
        <v>45384</v>
      </c>
      <c r="E56" s="71">
        <v>10000000</v>
      </c>
      <c r="F56" s="71">
        <v>0</v>
      </c>
      <c r="G56" s="71">
        <v>1067313</v>
      </c>
      <c r="H56" s="68"/>
    </row>
    <row r="57" spans="1:8" ht="23" x14ac:dyDescent="0.35">
      <c r="A57" s="68" t="s">
        <v>59</v>
      </c>
      <c r="B57" s="69" t="s">
        <v>67</v>
      </c>
      <c r="C57" s="69" t="s">
        <v>32</v>
      </c>
      <c r="D57" s="70">
        <v>45384</v>
      </c>
      <c r="E57" s="71">
        <v>130000000</v>
      </c>
      <c r="F57" s="71">
        <v>567470.11</v>
      </c>
      <c r="G57" s="71">
        <v>22480668</v>
      </c>
      <c r="H57" s="68"/>
    </row>
    <row r="58" spans="1:8" ht="23" x14ac:dyDescent="0.35">
      <c r="A58" s="68" t="s">
        <v>60</v>
      </c>
      <c r="B58" s="69" t="s">
        <v>68</v>
      </c>
      <c r="C58" s="69" t="s">
        <v>32</v>
      </c>
      <c r="D58" s="70">
        <v>45384</v>
      </c>
      <c r="E58" s="71">
        <v>10000000</v>
      </c>
      <c r="F58" s="71">
        <v>39376.559999999998</v>
      </c>
      <c r="G58" s="71">
        <v>940623</v>
      </c>
      <c r="H58" s="68"/>
    </row>
    <row r="59" spans="1:8" ht="23" x14ac:dyDescent="0.35">
      <c r="A59" s="68" t="s">
        <v>61</v>
      </c>
      <c r="B59" s="69" t="s">
        <v>69</v>
      </c>
      <c r="C59" s="69" t="s">
        <v>32</v>
      </c>
      <c r="D59" s="70">
        <v>45384</v>
      </c>
      <c r="E59" s="71">
        <v>32500000</v>
      </c>
      <c r="F59" s="71">
        <v>798054.29</v>
      </c>
      <c r="G59" s="71">
        <v>6978860</v>
      </c>
      <c r="H59" s="68"/>
    </row>
    <row r="60" spans="1:8" ht="23" x14ac:dyDescent="0.35">
      <c r="A60" s="68" t="s">
        <v>61</v>
      </c>
      <c r="B60" s="69" t="s">
        <v>69</v>
      </c>
      <c r="C60" s="69" t="s">
        <v>32</v>
      </c>
      <c r="D60" s="70">
        <v>45384</v>
      </c>
      <c r="E60" s="71">
        <v>32500000</v>
      </c>
      <c r="F60" s="71">
        <v>255383.05</v>
      </c>
      <c r="G60" s="71">
        <v>4483307</v>
      </c>
      <c r="H60" s="68"/>
    </row>
    <row r="61" spans="1:8" ht="23" x14ac:dyDescent="0.35">
      <c r="A61" s="68" t="s">
        <v>62</v>
      </c>
      <c r="B61" s="69" t="s">
        <v>70</v>
      </c>
      <c r="C61" s="69" t="s">
        <v>32</v>
      </c>
      <c r="D61" s="70">
        <v>45384</v>
      </c>
      <c r="E61" s="71">
        <v>12500000</v>
      </c>
      <c r="F61" s="71">
        <v>2575.9499999999998</v>
      </c>
      <c r="G61" s="71">
        <v>5353203</v>
      </c>
      <c r="H61" s="68"/>
    </row>
    <row r="62" spans="1:8" ht="23" x14ac:dyDescent="0.35">
      <c r="A62" s="68" t="s">
        <v>62</v>
      </c>
      <c r="B62" s="69" t="s">
        <v>70</v>
      </c>
      <c r="C62" s="69" t="s">
        <v>32</v>
      </c>
      <c r="D62" s="70">
        <v>45384</v>
      </c>
      <c r="E62" s="71">
        <v>12500000</v>
      </c>
      <c r="F62" s="71">
        <v>97741.48</v>
      </c>
      <c r="G62" s="71">
        <v>3490680</v>
      </c>
      <c r="H62" s="68"/>
    </row>
    <row r="63" spans="1:8" ht="23" x14ac:dyDescent="0.35">
      <c r="A63" s="68" t="s">
        <v>63</v>
      </c>
      <c r="B63" s="69" t="s">
        <v>71</v>
      </c>
      <c r="C63" s="69" t="s">
        <v>32</v>
      </c>
      <c r="D63" s="70">
        <v>45384</v>
      </c>
      <c r="E63" s="71">
        <v>40000000</v>
      </c>
      <c r="F63" s="71">
        <v>0</v>
      </c>
      <c r="G63" s="71">
        <v>2667216</v>
      </c>
      <c r="H63" s="68"/>
    </row>
    <row r="64" spans="1:8" ht="23" x14ac:dyDescent="0.35">
      <c r="A64" s="68" t="s">
        <v>63</v>
      </c>
      <c r="B64" s="69" t="s">
        <v>71</v>
      </c>
      <c r="C64" s="69" t="s">
        <v>32</v>
      </c>
      <c r="D64" s="70">
        <v>45384</v>
      </c>
      <c r="E64" s="71">
        <v>40000000</v>
      </c>
      <c r="F64" s="71">
        <v>13897.74</v>
      </c>
      <c r="G64" s="71">
        <v>9254834</v>
      </c>
      <c r="H64" s="68"/>
    </row>
    <row r="65" spans="1:8" ht="23.5" thickBot="1" x14ac:dyDescent="0.4">
      <c r="A65" s="72" t="s">
        <v>63</v>
      </c>
      <c r="B65" s="73" t="s">
        <v>71</v>
      </c>
      <c r="C65" s="73" t="s">
        <v>32</v>
      </c>
      <c r="D65" s="74">
        <v>45384</v>
      </c>
      <c r="E65" s="75">
        <v>40000000</v>
      </c>
      <c r="F65" s="75">
        <v>221865.64</v>
      </c>
      <c r="G65" s="75">
        <v>3687708</v>
      </c>
      <c r="H65" s="72"/>
    </row>
    <row r="66" spans="1:8" ht="46" x14ac:dyDescent="0.35">
      <c r="A66" s="76" t="s">
        <v>80</v>
      </c>
      <c r="B66" s="77" t="s">
        <v>36</v>
      </c>
      <c r="C66" s="77" t="s">
        <v>104</v>
      </c>
      <c r="D66" s="78">
        <v>45383</v>
      </c>
      <c r="E66" s="79">
        <v>62500000</v>
      </c>
      <c r="F66" s="79">
        <v>10467222.42</v>
      </c>
      <c r="G66" s="80">
        <v>20000000</v>
      </c>
      <c r="H66" s="81"/>
    </row>
    <row r="67" spans="1:8" ht="46" x14ac:dyDescent="0.35">
      <c r="A67" s="82" t="s">
        <v>80</v>
      </c>
      <c r="B67" s="83" t="s">
        <v>36</v>
      </c>
      <c r="C67" s="83" t="s">
        <v>104</v>
      </c>
      <c r="D67" s="84">
        <v>45383</v>
      </c>
      <c r="E67" s="85">
        <v>62500000</v>
      </c>
      <c r="F67" s="85">
        <v>11885982.48</v>
      </c>
      <c r="G67" s="85">
        <v>22000000</v>
      </c>
      <c r="H67" s="86"/>
    </row>
    <row r="68" spans="1:8" ht="34.5" x14ac:dyDescent="0.35">
      <c r="A68" s="82" t="s">
        <v>81</v>
      </c>
      <c r="B68" s="83" t="s">
        <v>36</v>
      </c>
      <c r="C68" s="83" t="s">
        <v>104</v>
      </c>
      <c r="D68" s="84">
        <v>45383</v>
      </c>
      <c r="E68" s="85">
        <v>32500000</v>
      </c>
      <c r="F68" s="85">
        <v>4501306.83</v>
      </c>
      <c r="G68" s="87">
        <v>9000000</v>
      </c>
      <c r="H68" s="86"/>
    </row>
    <row r="69" spans="1:8" ht="34.5" x14ac:dyDescent="0.35">
      <c r="A69" s="82" t="s">
        <v>81</v>
      </c>
      <c r="B69" s="83" t="s">
        <v>36</v>
      </c>
      <c r="C69" s="83" t="s">
        <v>104</v>
      </c>
      <c r="D69" s="84">
        <v>45383</v>
      </c>
      <c r="E69" s="85">
        <v>32500000</v>
      </c>
      <c r="F69" s="85">
        <v>4770976.05</v>
      </c>
      <c r="G69" s="87">
        <v>9000000</v>
      </c>
      <c r="H69" s="86"/>
    </row>
    <row r="70" spans="1:8" ht="34.5" x14ac:dyDescent="0.35">
      <c r="A70" s="82" t="s">
        <v>82</v>
      </c>
      <c r="B70" s="83" t="s">
        <v>125</v>
      </c>
      <c r="C70" s="83" t="s">
        <v>104</v>
      </c>
      <c r="D70" s="84">
        <v>45383</v>
      </c>
      <c r="E70" s="85">
        <v>6000000</v>
      </c>
      <c r="F70" s="85">
        <v>1962578.35</v>
      </c>
      <c r="G70" s="85">
        <v>4000000</v>
      </c>
      <c r="H70" s="86"/>
    </row>
    <row r="71" spans="1:8" ht="34.5" x14ac:dyDescent="0.35">
      <c r="A71" s="82" t="s">
        <v>82</v>
      </c>
      <c r="B71" s="83" t="s">
        <v>125</v>
      </c>
      <c r="C71" s="83" t="s">
        <v>104</v>
      </c>
      <c r="D71" s="84">
        <v>45383</v>
      </c>
      <c r="E71" s="85">
        <v>6000000</v>
      </c>
      <c r="F71" s="85">
        <v>2958489.37</v>
      </c>
      <c r="G71" s="87">
        <v>6000000</v>
      </c>
      <c r="H71" s="86"/>
    </row>
    <row r="72" spans="1:8" ht="34.5" x14ac:dyDescent="0.35">
      <c r="A72" s="82" t="s">
        <v>82</v>
      </c>
      <c r="B72" s="83" t="s">
        <v>125</v>
      </c>
      <c r="C72" s="83" t="s">
        <v>104</v>
      </c>
      <c r="D72" s="84">
        <v>45383</v>
      </c>
      <c r="E72" s="85">
        <v>6000000</v>
      </c>
      <c r="F72" s="85">
        <v>963454.06</v>
      </c>
      <c r="G72" s="87">
        <v>2000000</v>
      </c>
      <c r="H72" s="86"/>
    </row>
    <row r="73" spans="1:8" ht="34.5" x14ac:dyDescent="0.35">
      <c r="A73" s="82" t="s">
        <v>83</v>
      </c>
      <c r="B73" s="83" t="s">
        <v>125</v>
      </c>
      <c r="C73" s="83" t="s">
        <v>104</v>
      </c>
      <c r="D73" s="84">
        <v>45383</v>
      </c>
      <c r="E73" s="85">
        <v>7000000</v>
      </c>
      <c r="F73" s="85">
        <v>342229.68</v>
      </c>
      <c r="G73" s="87">
        <v>700000</v>
      </c>
      <c r="H73" s="86"/>
    </row>
    <row r="74" spans="1:8" ht="34.5" x14ac:dyDescent="0.25">
      <c r="A74" s="88" t="s">
        <v>9</v>
      </c>
      <c r="B74" s="83" t="s">
        <v>125</v>
      </c>
      <c r="C74" s="83" t="s">
        <v>104</v>
      </c>
      <c r="D74" s="84">
        <v>45383</v>
      </c>
      <c r="E74" s="85">
        <v>7000000</v>
      </c>
      <c r="F74" s="85">
        <v>202725.5</v>
      </c>
      <c r="G74" s="87">
        <v>400000</v>
      </c>
      <c r="H74" s="86"/>
    </row>
    <row r="75" spans="1:8" ht="34.5" x14ac:dyDescent="0.35">
      <c r="A75" s="82" t="s">
        <v>83</v>
      </c>
      <c r="B75" s="83" t="s">
        <v>125</v>
      </c>
      <c r="C75" s="83" t="s">
        <v>104</v>
      </c>
      <c r="D75" s="84">
        <v>45383</v>
      </c>
      <c r="E75" s="85">
        <v>7000000</v>
      </c>
      <c r="F75" s="85">
        <v>2836546.75</v>
      </c>
      <c r="G75" s="87">
        <v>6000000</v>
      </c>
      <c r="H75" s="86"/>
    </row>
    <row r="76" spans="1:8" ht="34.5" x14ac:dyDescent="0.35">
      <c r="A76" s="82" t="s">
        <v>84</v>
      </c>
      <c r="B76" s="83" t="s">
        <v>36</v>
      </c>
      <c r="C76" s="83" t="s">
        <v>104</v>
      </c>
      <c r="D76" s="84">
        <v>45383</v>
      </c>
      <c r="E76" s="85">
        <v>65000000</v>
      </c>
      <c r="F76" s="85">
        <v>4441776.12</v>
      </c>
      <c r="G76" s="85">
        <v>16000000</v>
      </c>
      <c r="H76" s="86"/>
    </row>
    <row r="77" spans="1:8" ht="34.5" x14ac:dyDescent="0.35">
      <c r="A77" s="82" t="s">
        <v>85</v>
      </c>
      <c r="B77" s="83" t="s">
        <v>36</v>
      </c>
      <c r="C77" s="83" t="s">
        <v>104</v>
      </c>
      <c r="D77" s="84">
        <v>45383</v>
      </c>
      <c r="E77" s="85">
        <v>50000000</v>
      </c>
      <c r="F77" s="85">
        <v>238936.17</v>
      </c>
      <c r="G77" s="85">
        <v>1000000</v>
      </c>
      <c r="H77" s="86"/>
    </row>
    <row r="78" spans="1:8" ht="34.5" x14ac:dyDescent="0.35">
      <c r="A78" s="82" t="s">
        <v>86</v>
      </c>
      <c r="B78" s="83" t="s">
        <v>36</v>
      </c>
      <c r="C78" s="83" t="s">
        <v>104</v>
      </c>
      <c r="D78" s="84">
        <v>45383</v>
      </c>
      <c r="E78" s="85">
        <v>55000000</v>
      </c>
      <c r="F78" s="85">
        <v>1884601.27</v>
      </c>
      <c r="G78" s="85">
        <v>18000000</v>
      </c>
      <c r="H78" s="86"/>
    </row>
    <row r="79" spans="1:8" ht="23" x14ac:dyDescent="0.35">
      <c r="A79" s="82" t="s">
        <v>87</v>
      </c>
      <c r="B79" s="83" t="s">
        <v>125</v>
      </c>
      <c r="C79" s="83" t="s">
        <v>104</v>
      </c>
      <c r="D79" s="84">
        <v>45383</v>
      </c>
      <c r="E79" s="85">
        <v>75000000</v>
      </c>
      <c r="F79" s="85">
        <v>0</v>
      </c>
      <c r="G79" s="85">
        <v>12000000</v>
      </c>
      <c r="H79" s="86"/>
    </row>
    <row r="80" spans="1:8" ht="23" x14ac:dyDescent="0.35">
      <c r="A80" s="82" t="s">
        <v>88</v>
      </c>
      <c r="B80" s="83" t="s">
        <v>39</v>
      </c>
      <c r="C80" s="83" t="s">
        <v>104</v>
      </c>
      <c r="D80" s="84">
        <v>45383</v>
      </c>
      <c r="E80" s="85">
        <v>27500000</v>
      </c>
      <c r="F80" s="85">
        <v>4500000</v>
      </c>
      <c r="G80" s="85">
        <v>2000000</v>
      </c>
      <c r="H80" s="86"/>
    </row>
    <row r="81" spans="1:8" ht="23" x14ac:dyDescent="0.35">
      <c r="A81" s="82" t="s">
        <v>88</v>
      </c>
      <c r="B81" s="83" t="s">
        <v>39</v>
      </c>
      <c r="C81" s="83" t="s">
        <v>104</v>
      </c>
      <c r="D81" s="84">
        <v>45383</v>
      </c>
      <c r="E81" s="85">
        <v>27500000</v>
      </c>
      <c r="F81" s="85">
        <v>0</v>
      </c>
      <c r="G81" s="85">
        <v>1000000</v>
      </c>
      <c r="H81" s="86"/>
    </row>
    <row r="82" spans="1:8" ht="23" x14ac:dyDescent="0.35">
      <c r="A82" s="82" t="s">
        <v>89</v>
      </c>
      <c r="B82" s="83" t="s">
        <v>39</v>
      </c>
      <c r="C82" s="83" t="s">
        <v>104</v>
      </c>
      <c r="D82" s="84">
        <v>45383</v>
      </c>
      <c r="E82" s="85">
        <v>40000000</v>
      </c>
      <c r="F82" s="85">
        <v>0</v>
      </c>
      <c r="G82" s="85">
        <v>6000000</v>
      </c>
      <c r="H82" s="86"/>
    </row>
    <row r="83" spans="1:8" ht="23" x14ac:dyDescent="0.35">
      <c r="A83" s="82" t="s">
        <v>90</v>
      </c>
      <c r="B83" s="83" t="s">
        <v>39</v>
      </c>
      <c r="C83" s="83" t="s">
        <v>104</v>
      </c>
      <c r="D83" s="84">
        <v>45383</v>
      </c>
      <c r="E83" s="85">
        <v>40000000</v>
      </c>
      <c r="F83" s="85">
        <v>0</v>
      </c>
      <c r="G83" s="85">
        <v>9000000</v>
      </c>
      <c r="H83" s="86"/>
    </row>
    <row r="84" spans="1:8" ht="34.5" x14ac:dyDescent="0.35">
      <c r="A84" s="82" t="s">
        <v>91</v>
      </c>
      <c r="B84" s="83" t="s">
        <v>38</v>
      </c>
      <c r="C84" s="83" t="s">
        <v>104</v>
      </c>
      <c r="D84" s="84">
        <v>45383</v>
      </c>
      <c r="E84" s="85">
        <v>65000000</v>
      </c>
      <c r="F84" s="85">
        <v>145087.42000000001</v>
      </c>
      <c r="G84" s="89">
        <v>4955045</v>
      </c>
      <c r="H84" s="90" t="s">
        <v>76</v>
      </c>
    </row>
    <row r="85" spans="1:8" ht="34.5" x14ac:dyDescent="0.35">
      <c r="A85" s="82" t="s">
        <v>92</v>
      </c>
      <c r="B85" s="83" t="s">
        <v>38</v>
      </c>
      <c r="C85" s="83" t="s">
        <v>104</v>
      </c>
      <c r="D85" s="84">
        <v>45383</v>
      </c>
      <c r="E85" s="85">
        <v>60000000</v>
      </c>
      <c r="F85" s="85">
        <v>0</v>
      </c>
      <c r="G85" s="89">
        <v>1697060</v>
      </c>
      <c r="H85" s="90" t="s">
        <v>77</v>
      </c>
    </row>
    <row r="86" spans="1:8" ht="34.5" x14ac:dyDescent="0.35">
      <c r="A86" s="82" t="s">
        <v>93</v>
      </c>
      <c r="B86" s="83" t="s">
        <v>38</v>
      </c>
      <c r="C86" s="83" t="s">
        <v>104</v>
      </c>
      <c r="D86" s="84">
        <v>45383</v>
      </c>
      <c r="E86" s="85">
        <v>160000000</v>
      </c>
      <c r="F86" s="85">
        <v>0</v>
      </c>
      <c r="G86" s="89">
        <v>9723273</v>
      </c>
      <c r="H86" s="90" t="s">
        <v>78</v>
      </c>
    </row>
    <row r="87" spans="1:8" ht="34.5" x14ac:dyDescent="0.35">
      <c r="A87" s="82" t="s">
        <v>94</v>
      </c>
      <c r="B87" s="83" t="s">
        <v>38</v>
      </c>
      <c r="C87" s="83" t="s">
        <v>104</v>
      </c>
      <c r="D87" s="84">
        <v>45383</v>
      </c>
      <c r="E87" s="85">
        <v>30000000</v>
      </c>
      <c r="F87" s="85">
        <v>4159.2299999999996</v>
      </c>
      <c r="G87" s="89">
        <v>4053445</v>
      </c>
      <c r="H87" s="90" t="s">
        <v>79</v>
      </c>
    </row>
    <row r="88" spans="1:8" ht="34.5" x14ac:dyDescent="0.35">
      <c r="A88" s="82" t="s">
        <v>95</v>
      </c>
      <c r="B88" s="83" t="s">
        <v>36</v>
      </c>
      <c r="C88" s="83" t="s">
        <v>104</v>
      </c>
      <c r="D88" s="84">
        <v>45383</v>
      </c>
      <c r="E88" s="85">
        <v>120000000</v>
      </c>
      <c r="F88" s="85">
        <v>108042</v>
      </c>
      <c r="G88" s="89">
        <v>7000000</v>
      </c>
      <c r="H88" s="86"/>
    </row>
    <row r="89" spans="1:8" ht="34.5" x14ac:dyDescent="0.35">
      <c r="A89" s="82" t="s">
        <v>96</v>
      </c>
      <c r="B89" s="83" t="s">
        <v>36</v>
      </c>
      <c r="C89" s="83" t="s">
        <v>104</v>
      </c>
      <c r="D89" s="84">
        <v>45383</v>
      </c>
      <c r="E89" s="85">
        <v>47500000</v>
      </c>
      <c r="F89" s="85">
        <v>0</v>
      </c>
      <c r="G89" s="89">
        <v>2500000</v>
      </c>
      <c r="H89" s="86"/>
    </row>
    <row r="90" spans="1:8" ht="34.5" x14ac:dyDescent="0.35">
      <c r="A90" s="82" t="s">
        <v>96</v>
      </c>
      <c r="B90" s="83" t="s">
        <v>36</v>
      </c>
      <c r="C90" s="83" t="s">
        <v>104</v>
      </c>
      <c r="D90" s="84">
        <v>45383</v>
      </c>
      <c r="E90" s="85">
        <v>47500000</v>
      </c>
      <c r="F90" s="85">
        <v>44484.38</v>
      </c>
      <c r="G90" s="89">
        <v>3000000</v>
      </c>
      <c r="H90" s="86"/>
    </row>
    <row r="91" spans="1:8" ht="34.5" x14ac:dyDescent="0.35">
      <c r="A91" s="82" t="s">
        <v>97</v>
      </c>
      <c r="B91" s="83" t="s">
        <v>36</v>
      </c>
      <c r="C91" s="83" t="s">
        <v>104</v>
      </c>
      <c r="D91" s="84">
        <v>45383</v>
      </c>
      <c r="E91" s="85">
        <v>45000000</v>
      </c>
      <c r="F91" s="85">
        <v>0</v>
      </c>
      <c r="G91" s="89">
        <v>0</v>
      </c>
      <c r="H91" s="86"/>
    </row>
    <row r="92" spans="1:8" ht="34.5" x14ac:dyDescent="0.35">
      <c r="A92" s="82" t="s">
        <v>98</v>
      </c>
      <c r="B92" s="83" t="s">
        <v>36</v>
      </c>
      <c r="C92" s="83" t="s">
        <v>104</v>
      </c>
      <c r="D92" s="84">
        <v>45383</v>
      </c>
      <c r="E92" s="85">
        <v>45000000</v>
      </c>
      <c r="F92" s="85">
        <v>4174019.32</v>
      </c>
      <c r="G92" s="89">
        <v>2500000</v>
      </c>
      <c r="H92" s="86"/>
    </row>
    <row r="93" spans="1:8" ht="23" x14ac:dyDescent="0.35">
      <c r="A93" s="82" t="s">
        <v>99</v>
      </c>
      <c r="B93" s="83" t="s">
        <v>39</v>
      </c>
      <c r="C93" s="83" t="s">
        <v>104</v>
      </c>
      <c r="D93" s="84">
        <v>45383</v>
      </c>
      <c r="E93" s="85">
        <v>15000000</v>
      </c>
      <c r="F93" s="85">
        <v>0</v>
      </c>
      <c r="G93" s="89">
        <v>1000000</v>
      </c>
      <c r="H93" s="86"/>
    </row>
    <row r="94" spans="1:8" ht="23" x14ac:dyDescent="0.35">
      <c r="A94" s="82" t="s">
        <v>100</v>
      </c>
      <c r="B94" s="83" t="s">
        <v>39</v>
      </c>
      <c r="C94" s="83" t="s">
        <v>104</v>
      </c>
      <c r="D94" s="84">
        <v>45383</v>
      </c>
      <c r="E94" s="85">
        <v>17000000</v>
      </c>
      <c r="F94" s="85">
        <v>0</v>
      </c>
      <c r="G94" s="85">
        <v>13000000</v>
      </c>
      <c r="H94" s="86"/>
    </row>
    <row r="95" spans="1:8" ht="34.5" x14ac:dyDescent="0.35">
      <c r="A95" s="82" t="s">
        <v>101</v>
      </c>
      <c r="B95" s="83" t="s">
        <v>38</v>
      </c>
      <c r="C95" s="83" t="s">
        <v>104</v>
      </c>
      <c r="D95" s="84">
        <v>45383</v>
      </c>
      <c r="E95" s="85">
        <v>21000000</v>
      </c>
      <c r="F95" s="85">
        <v>0</v>
      </c>
      <c r="G95" s="85">
        <v>0</v>
      </c>
      <c r="H95" s="86"/>
    </row>
    <row r="96" spans="1:8" ht="23" x14ac:dyDescent="0.35">
      <c r="A96" s="82" t="s">
        <v>102</v>
      </c>
      <c r="B96" s="83" t="s">
        <v>51</v>
      </c>
      <c r="C96" s="83" t="s">
        <v>104</v>
      </c>
      <c r="D96" s="84">
        <v>45383</v>
      </c>
      <c r="E96" s="85">
        <v>155375000</v>
      </c>
      <c r="F96" s="85">
        <v>3388122.88</v>
      </c>
      <c r="G96" s="85" t="s">
        <v>45</v>
      </c>
      <c r="H96" s="86" t="s">
        <v>10</v>
      </c>
    </row>
    <row r="97" spans="1:8" ht="23" x14ac:dyDescent="0.35">
      <c r="A97" s="82" t="s">
        <v>102</v>
      </c>
      <c r="B97" s="83" t="s">
        <v>52</v>
      </c>
      <c r="C97" s="83" t="s">
        <v>104</v>
      </c>
      <c r="D97" s="84">
        <v>45383</v>
      </c>
      <c r="E97" s="85">
        <v>155375000</v>
      </c>
      <c r="F97" s="85">
        <v>2163622.4</v>
      </c>
      <c r="G97" s="85" t="s">
        <v>46</v>
      </c>
      <c r="H97" s="86" t="s">
        <v>10</v>
      </c>
    </row>
    <row r="98" spans="1:8" ht="23" x14ac:dyDescent="0.35">
      <c r="A98" s="82" t="s">
        <v>103</v>
      </c>
      <c r="B98" s="83" t="s">
        <v>52</v>
      </c>
      <c r="C98" s="83" t="s">
        <v>104</v>
      </c>
      <c r="D98" s="84">
        <v>45383</v>
      </c>
      <c r="E98" s="85">
        <v>89625000</v>
      </c>
      <c r="F98" s="85">
        <v>0</v>
      </c>
      <c r="G98" s="85" t="s">
        <v>47</v>
      </c>
      <c r="H98" s="86" t="s">
        <v>10</v>
      </c>
    </row>
    <row r="99" spans="1:8" ht="23.5" thickBot="1" x14ac:dyDescent="0.4">
      <c r="A99" s="91" t="s">
        <v>103</v>
      </c>
      <c r="B99" s="92" t="s">
        <v>51</v>
      </c>
      <c r="C99" s="92" t="s">
        <v>104</v>
      </c>
      <c r="D99" s="93">
        <v>45383</v>
      </c>
      <c r="E99" s="94">
        <v>89625000</v>
      </c>
      <c r="F99" s="94">
        <v>0</v>
      </c>
      <c r="G99" s="94" t="s">
        <v>48</v>
      </c>
      <c r="H99" s="95" t="s">
        <v>10</v>
      </c>
    </row>
    <row r="100" spans="1:8" x14ac:dyDescent="0.35">
      <c r="A100" s="96"/>
    </row>
    <row r="101" spans="1:8" ht="16.5" customHeight="1" x14ac:dyDescent="0.35">
      <c r="A101" s="100" t="s">
        <v>146</v>
      </c>
    </row>
    <row r="102" spans="1:8" x14ac:dyDescent="0.35">
      <c r="A102" s="101" t="s">
        <v>147</v>
      </c>
    </row>
    <row r="103" spans="1:8" x14ac:dyDescent="0.35">
      <c r="A103" s="99" t="s">
        <v>148</v>
      </c>
    </row>
  </sheetData>
  <sheetProtection algorithmName="SHA-512" hashValue="RnG1UlnpvVt79Jk+pTMQbQKrm4V/i3fwM5I6Wrp0Sc3BCreRyn/O+8+M43/IXOWde5dQtNmSLBpXnycG3WoXGg==" saltValue="T3iQB2hMqr0zfSfAUGY9Fw==" spinCount="100000" sheet="1" formatCells="0" selectLockedCells="1" autoFilter="0"/>
  <autoFilter ref="A1:H99" xr:uid="{C7C56285-39BE-443C-AFDB-E2270C239375}"/>
  <mergeCells count="6">
    <mergeCell ref="E18:E21"/>
    <mergeCell ref="E24:E25"/>
    <mergeCell ref="E28:E29"/>
    <mergeCell ref="E31:E32"/>
    <mergeCell ref="E11:E12"/>
    <mergeCell ref="E13:E14"/>
  </mergeCells>
  <phoneticPr fontId="1" type="noConversion"/>
  <pageMargins left="0.7" right="0.7" top="0.75" bottom="0.75" header="0.3" footer="0.3"/>
  <pageSetup paperSize="9" orientation="landscape" verticalDpi="0" r:id="rId1"/>
  <headerFooter>
    <oddHeader>&amp;C&amp;"Calibri"&amp;10&amp;K000000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D676D50264A24AAA94B551EF33DE41" ma:contentTypeVersion="18" ma:contentTypeDescription="Create a new document." ma:contentTypeScope="" ma:versionID="75d9a0bca17f0f18d227a53bae510ebd">
  <xsd:schema xmlns:xsd="http://www.w3.org/2001/XMLSchema" xmlns:xs="http://www.w3.org/2001/XMLSchema" xmlns:p="http://schemas.microsoft.com/office/2006/metadata/properties" xmlns:ns3="398eaffe-e01a-4fe7-960d-a17acdb3d31a" xmlns:ns4="a7310d06-95c8-4c95-bc21-82ed929abca6" targetNamespace="http://schemas.microsoft.com/office/2006/metadata/properties" ma:root="true" ma:fieldsID="4b81b3777c4b76935baf52274bd41505" ns3:_="" ns4:_="">
    <xsd:import namespace="398eaffe-e01a-4fe7-960d-a17acdb3d31a"/>
    <xsd:import namespace="a7310d06-95c8-4c95-bc21-82ed929abca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eaffe-e01a-4fe7-960d-a17acdb3d3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310d06-95c8-4c95-bc21-82ed929abca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98eaffe-e01a-4fe7-960d-a17acdb3d31a" xsi:nil="true"/>
  </documentManagement>
</p:properties>
</file>

<file path=customXml/item4.xml>��< ? x m l   v e r s i o n = " 1 . 0 "   e n c o d i n g = " U T F - 1 6 "   s t a n d a l o n e = " n o " ? > < D a t a M a s h u p   x m l n s = " h t t p : / / s c h e m a s . m i c r o s o f t . c o m / D a t a M a s h u p " > A A A A A P w 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8 Z 8 b 7 6 0 A A A D 4 A A A A E g A A A E N v b m Z p Z y 9 Q Y W N r Y W d l L n h t b H q / e 7 + N f U V u j k J Z a l F x Z n 6 e r Z K h n o G S Q n F J Y l 5 K Y k 5 + X q q t U l 6 + k r 0 d L 5 d N Q G J y d m J 6 q g J Q d V 6 x V U V x i q 1 S R k l J g Z W + f n l 5 u V 6 5 s V 5 + U b q + k Y G B o X 6 E r 0 9 w c k Z q b q I S X H E m Y c W 6 m X k g a 5 N T l e x s w i C u s T P S M z Q 0 0 b M 0 M g C 6 y k Y f J m r j m 5 m H U G E E l A P J I g n a O J f m l J Q W p d q l 5 u m 6 O 9 n o w 7 g 2 + l B P 2 A E A A A D / / w M A U E s D B B Q A A g A I A A A A I Q B p / q 6 i C w E A A D o C A A A T A A A A R m 9 y b X V s Y X M v U 2 V j d G l v b j E u b Y y R w W u D M B j F 7 0 L / h 5 B e W m i G 0 W q U 4 q F b d y j s I L S w g 5 T y q Z 9 M 5 s x I 0 s m Q / e / T 2 a 2 H l m E g J C R 5 7 / 3 I 0 5 i Z U t Z k N 6 x 8 Z V n 6 B R T m Z E o f 4 v X x v p u b x / 1 6 + 7 Q j M 2 d O S U Q q N B O L d G M n T y r D 7 i S W D a q 4 A l N I 9 X a 3 A Q N F J R s 9 q 0 9 V N V 8 M j 5 + l e t X v k K H u B I O y T b Z 5 R C 8 X 9 P C V 9 O L D W T K l E L q p 8 A J k A Y Y + W + b I W e g I m 4 U A K U f b c Q R P e 6 S L R 5 s 0 v / v e f J T B V W z m C 2 H b h W C Q + s C W n i 9 Y m L q c O T 5 H 1 w M I u P c T O x K w T f L z l / R I o 8 y v k G 5 0 c R w Q R v m 1 C d a m N J / R z V I X H 6 h 0 1 3 5 E / 4 I n V l n / m 7 3 6 B g A A / / 8 D A F B L A Q I t A B Q A B g A I A A A A I Q A q 3 a p A 0 g A A A D c B A A A T A A A A A A A A A A A A A A A A A A A A A A B b Q 2 9 u d G V u d F 9 U e X B l c 1 0 u e G 1 s U E s B A i 0 A F A A C A A g A A A A h A P G f G + + t A A A A + A A A A B I A A A A A A A A A A A A A A A A A C w M A A E N v b m Z p Z y 9 Q Y W N r Y W d l L n h t b F B L A Q I t A B Q A A g A I A A A A I Q B p / q 6 i C w E A A D o C A A A T A A A A A A A A A A A A A A A A A O g D A A B G b 3 J t d W x h c y 9 T Z W N 0 a W 9 u M S 5 t U E s F B g A A A A A D A A M A w g A A A C Q 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5 H A A A A A A A A B c c 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Q 1 B B X 0 J Q Q V 9 E R V R B S U x T J T I w K D I 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x M S 0 x N F Q x N D o y M z o x N S 4 1 N T U 3 M D U 3 W i I v P j x F b n R y e S B U e X B l P S J G a W x s Q 2 9 s d W 1 u V H l w Z X M i I F Z h b H V l P S J z Q m d Z R k J R V U d C U V V G Q n d j R 0 J 3 Y 0 d C U V l H Q l F V R k J R V U Z C U T 0 9 I i 8 + P E V u d H J 5 I F R 5 c G U 9 I k Z p b G x D b 2 x 1 b W 5 O Y W 1 l c y I g V m F s d W U 9 I n N b J n F 1 b 3 Q 7 Q U d S R U V N R U 5 U X 0 5 V T U J F U i Z x d W 9 0 O y w m c X V v d D t B R 1 J F R U 1 F T l R f V F l Q R S Z x d W 9 0 O y w m c X V v d D t M S U 5 F X 0 F N T 1 V O V C Z x d W 9 0 O y w m c X V v d D t C S U x M R U R f Q U 1 P V U 5 U J n F 1 b 3 Q 7 L C Z x d W 9 0 O 0 F n c m V l b W V u d C B M a W 1 p d C Z x d W 9 0 O y w m c X V v d D t E R V N D U k l Q V E l P T i Z x d W 9 0 O y w m c X V v d D t B T U 9 V T l R f U k V M R U F T R S Z x d W 9 0 O y w m c X V v d D t D U E F f U k V M R U F T R V 9 B T V Q m c X V v d D s s J n F 1 b 3 Q 7 Q l V Z R V J f R U 1 Q T E 9 Z R U V f V 0 l E J n F 1 b 3 Q 7 L C Z x d W 9 0 O 0 F Q U F J P V k V f R E F U R S Z x d W 9 0 O y w m c X V v d D t D U k V B V E V E X 0 R B V E U m c X V v d D s s J n F 1 b 3 Q 7 T 1 J H X 0 5 B T U U m c X V v d D s s J n F 1 b 3 Q 7 U 1 R B U l R f R E F U R S Z x d W 9 0 O y w m c X V v d D t F T k R f R E F U R S Z x d W 9 0 O y w m c X V v d D t T V E F U V V N f T k F N R S Z x d W 9 0 O y w m c X V v d D t U T 1 R B T C B C S U x M R U Q m c X V v d D s s J n F 1 b 3 Q 7 Q n V 5 Z X I g T m F t Z S Z x d W 9 0 O y w m c X V v d D t F T U F J T F 9 B R E R S J n F 1 b 3 Q 7 L C Z x d W 9 0 O 1 R v d G F s I F B P I E F t b 3 V u d C Z x d W 9 0 O y w m c X V v d D t U b 3 R h b C B C a W x s Z W Q g Q W 1 v d W 5 0 J n F 1 b 3 Q 7 L C Z x d W 9 0 O 1 B P I E 9 1 d H N 0 Y W 5 k a W 5 n I E F t b 3 V u d C A o w q M p J n F 1 b 3 Q 7 L C Z x d W 9 0 O 1 R v d G F s I F Z h b H V l I F J l b W F p b m l u Z y A o w q M p J n F 1 b 3 Q 7 L C Z x d W 9 0 O 1 R v d G F s I F Z h b H V l I E J p b G x l Z C A o J S k m c X V v d D s s J n F 1 b 3 Q 7 U E 8 g T 3 V 0 c 3 R h b m R p b m c g Q W 1 v d W 5 0 I C g l K S Z x d W 9 0 O y w m c X V v d D t U b 3 R h b C B W Y W x 1 Z S B S Z W 1 h a W 5 p b m c g K C U p 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j U s J n F 1 b 3 Q 7 a 2 V 5 Q 2 9 s d W 1 u T m F t Z X M m c X V v d D s 6 W 1 0 s J n F 1 b 3 Q 7 c X V l c n l S Z W x h d G l v b n N o a X B z J n F 1 b 3 Q 7 O l t d L C Z x d W 9 0 O 2 N v b H V t b k l k Z W 5 0 a X R p Z X M m c X V v d D s 6 W y Z x d W 9 0 O 1 N l Y 3 R p b 2 4 x L 0 N Q Q V 9 C U E F f R E V U Q U l M U y A o M i k v Q X V 0 b 1 J l b W 9 2 Z W R D b 2 x 1 b W 5 z M S 5 7 Q U d S R U V N R U 5 U X 0 5 V T U J F U i w w f S Z x d W 9 0 O y w m c X V v d D t T Z W N 0 a W 9 u M S 9 D U E F f Q l B B X 0 R F V E F J T F M g K D I p L 0 F 1 d G 9 S Z W 1 v d m V k Q 2 9 s d W 1 u c z E u e 0 F H U k V F T U V O V F 9 U W V B F L D F 9 J n F 1 b 3 Q 7 L C Z x d W 9 0 O 1 N l Y 3 R p b 2 4 x L 0 N Q Q V 9 C U E F f R E V U Q U l M U y A o M i k v Q X V 0 b 1 J l b W 9 2 Z W R D b 2 x 1 b W 5 z M S 5 7 T E l O R V 9 B T U 9 V T l Q s M n 0 m c X V v d D s s J n F 1 b 3 Q 7 U 2 V j d G l v b j E v Q 1 B B X 0 J Q Q V 9 E R V R B S U x T I C g y K S 9 B d X R v U m V t b 3 Z l Z E N v b H V t b n M x L n t C S U x M R U R f Q U 1 P V U 5 U L D N 9 J n F 1 b 3 Q 7 L C Z x d W 9 0 O 1 N l Y 3 R p b 2 4 x L 0 N Q Q V 9 C U E F f R E V U Q U l M U y A o M i k v Q X V 0 b 1 J l b W 9 2 Z W R D b 2 x 1 b W 5 z M S 5 7 Q W d y Z W V t Z W 5 0 I E x p b W l 0 L D R 9 J n F 1 b 3 Q 7 L C Z x d W 9 0 O 1 N l Y 3 R p b 2 4 x L 0 N Q Q V 9 C U E F f R E V U Q U l M U y A o M i k v Q X V 0 b 1 J l b W 9 2 Z W R D b 2 x 1 b W 5 z M S 5 7 R E V T Q 1 J J U F R J T 0 4 s N X 0 m c X V v d D s s J n F 1 b 3 Q 7 U 2 V j d G l v b j E v Q 1 B B X 0 J Q Q V 9 E R V R B S U x T I C g y K S 9 B d X R v U m V t b 3 Z l Z E N v b H V t b n M x L n t B T U 9 V T l R f U k V M R U F T R S w 2 f S Z x d W 9 0 O y w m c X V v d D t T Z W N 0 a W 9 u M S 9 D U E F f Q l B B X 0 R F V E F J T F M g K D I p L 0 F 1 d G 9 S Z W 1 v d m V k Q 2 9 s d W 1 u c z E u e 0 N Q Q V 9 S R U x F Q V N F X 0 F N V C w 3 f S Z x d W 9 0 O y w m c X V v d D t T Z W N 0 a W 9 u M S 9 D U E F f Q l B B X 0 R F V E F J T F M g K D I p L 0 F 1 d G 9 S Z W 1 v d m V k Q 2 9 s d W 1 u c z E u e 0 J V W U V S X 0 V N U E x P W U V F X 1 d J R C w 4 f S Z x d W 9 0 O y w m c X V v d D t T Z W N 0 a W 9 u M S 9 D U E F f Q l B B X 0 R F V E F J T F M g K D I p L 0 F 1 d G 9 S Z W 1 v d m V k Q 2 9 s d W 1 u c z E u e 0 F Q U F J P V k V f R E F U R S w 5 f S Z x d W 9 0 O y w m c X V v d D t T Z W N 0 a W 9 u M S 9 D U E F f Q l B B X 0 R F V E F J T F M g K D I p L 0 F 1 d G 9 S Z W 1 v d m V k Q 2 9 s d W 1 u c z E u e 0 N S R U F U R U R f R E F U R S w x M H 0 m c X V v d D s s J n F 1 b 3 Q 7 U 2 V j d G l v b j E v Q 1 B B X 0 J Q Q V 9 E R V R B S U x T I C g y K S 9 B d X R v U m V t b 3 Z l Z E N v b H V t b n M x L n t P U k d f T k F N R S w x M X 0 m c X V v d D s s J n F 1 b 3 Q 7 U 2 V j d G l v b j E v Q 1 B B X 0 J Q Q V 9 E R V R B S U x T I C g y K S 9 B d X R v U m V t b 3 Z l Z E N v b H V t b n M x L n t T V E F S V F 9 E Q V R F L D E y f S Z x d W 9 0 O y w m c X V v d D t T Z W N 0 a W 9 u M S 9 D U E F f Q l B B X 0 R F V E F J T F M g K D I p L 0 F 1 d G 9 S Z W 1 v d m V k Q 2 9 s d W 1 u c z E u e 0 V O R F 9 E Q V R F L D E z f S Z x d W 9 0 O y w m c X V v d D t T Z W N 0 a W 9 u M S 9 D U E F f Q l B B X 0 R F V E F J T F M g K D I p L 0 F 1 d G 9 S Z W 1 v d m V k Q 2 9 s d W 1 u c z E u e 1 N U Q V R V U 1 9 O Q U 1 F L D E 0 f S Z x d W 9 0 O y w m c X V v d D t T Z W N 0 a W 9 u M S 9 D U E F f Q l B B X 0 R F V E F J T F M g K D I p L 0 F 1 d G 9 S Z W 1 v d m V k Q 2 9 s d W 1 u c z E u e 1 R P V E F M I E J J T E x F R C w x N X 0 m c X V v d D s s J n F 1 b 3 Q 7 U 2 V j d G l v b j E v Q 1 B B X 0 J Q Q V 9 E R V R B S U x T I C g y K S 9 B d X R v U m V t b 3 Z l Z E N v b H V t b n M x L n t C d X l l c i B O Y W 1 l L D E 2 f S Z x d W 9 0 O y w m c X V v d D t T Z W N 0 a W 9 u M S 9 D U E F f Q l B B X 0 R F V E F J T F M g K D I p L 0 F 1 d G 9 S Z W 1 v d m V k Q 2 9 s d W 1 u c z E u e 0 V N Q U l M X 0 F E R F I s M T d 9 J n F 1 b 3 Q 7 L C Z x d W 9 0 O 1 N l Y 3 R p b 2 4 x L 0 N Q Q V 9 C U E F f R E V U Q U l M U y A o M i k v Q X V 0 b 1 J l b W 9 2 Z W R D b 2 x 1 b W 5 z M S 5 7 V G 9 0 Y W w g U E 8 g Q W 1 v d W 5 0 L D E 4 f S Z x d W 9 0 O y w m c X V v d D t T Z W N 0 a W 9 u M S 9 D U E F f Q l B B X 0 R F V E F J T F M g K D I p L 0 F 1 d G 9 S Z W 1 v d m V k Q 2 9 s d W 1 u c z E u e 1 R v d G F s I E J p b G x l Z C B B b W 9 1 b n Q s M T l 9 J n F 1 b 3 Q 7 L C Z x d W 9 0 O 1 N l Y 3 R p b 2 4 x L 0 N Q Q V 9 C U E F f R E V U Q U l M U y A o M i k v Q X V 0 b 1 J l b W 9 2 Z W R D b 2 x 1 b W 5 z M S 5 7 U E 8 g T 3 V 0 c 3 R h b m R p b m c g Q W 1 v d W 5 0 I C j C o y k s M j B 9 J n F 1 b 3 Q 7 L C Z x d W 9 0 O 1 N l Y 3 R p b 2 4 x L 0 N Q Q V 9 C U E F f R E V U Q U l M U y A o M i k v Q X V 0 b 1 J l b W 9 2 Z W R D b 2 x 1 b W 5 z M S 5 7 V G 9 0 Y W w g V m F s d W U g U m V t Y W l u a W 5 n I C j C o y k s M j F 9 J n F 1 b 3 Q 7 L C Z x d W 9 0 O 1 N l Y 3 R p b 2 4 x L 0 N Q Q V 9 C U E F f R E V U Q U l M U y A o M i k v Q X V 0 b 1 J l b W 9 2 Z W R D b 2 x 1 b W 5 z M S 5 7 V G 9 0 Y W w g V m F s d W U g Q m l s b G V k I C g l K S w y M n 0 m c X V v d D s s J n F 1 b 3 Q 7 U 2 V j d G l v b j E v Q 1 B B X 0 J Q Q V 9 E R V R B S U x T I C g y K S 9 B d X R v U m V t b 3 Z l Z E N v b H V t b n M x L n t Q T y B P d X R z d G F u Z G l u Z y B B b W 9 1 b n Q g K C U p L D I z f S Z x d W 9 0 O y w m c X V v d D t T Z W N 0 a W 9 u M S 9 D U E F f Q l B B X 0 R F V E F J T F M g K D I p L 0 F 1 d G 9 S Z W 1 v d m V k Q 2 9 s d W 1 u c z E u e 1 R v d G F s I F Z h b H V l I F J l b W F p b m l u Z y A o J S k s M j R 9 J n F 1 b 3 Q 7 X S w m c X V v d D t D b 2 x 1 b W 5 D b 3 V u d C Z x d W 9 0 O z o y N S w m c X V v d D t L Z X l D b 2 x 1 b W 5 O Y W 1 l c y Z x d W 9 0 O z p b X S w m c X V v d D t D b 2 x 1 b W 5 J Z G V u d G l 0 a W V z J n F 1 b 3 Q 7 O l s m c X V v d D t T Z W N 0 a W 9 u M S 9 D U E F f Q l B B X 0 R F V E F J T F M g K D I p L 0 F 1 d G 9 S Z W 1 v d m V k Q 2 9 s d W 1 u c z E u e 0 F H U k V F T U V O V F 9 O V U 1 C R V I s M H 0 m c X V v d D s s J n F 1 b 3 Q 7 U 2 V j d G l v b j E v Q 1 B B X 0 J Q Q V 9 E R V R B S U x T I C g y K S 9 B d X R v U m V t b 3 Z l Z E N v b H V t b n M x L n t B R 1 J F R U 1 F T l R f V F l Q R S w x f S Z x d W 9 0 O y w m c X V v d D t T Z W N 0 a W 9 u M S 9 D U E F f Q l B B X 0 R F V E F J T F M g K D I p L 0 F 1 d G 9 S Z W 1 v d m V k Q 2 9 s d W 1 u c z E u e 0 x J T k V f Q U 1 P V U 5 U L D J 9 J n F 1 b 3 Q 7 L C Z x d W 9 0 O 1 N l Y 3 R p b 2 4 x L 0 N Q Q V 9 C U E F f R E V U Q U l M U y A o M i k v Q X V 0 b 1 J l b W 9 2 Z W R D b 2 x 1 b W 5 z M S 5 7 Q k l M T E V E X 0 F N T 1 V O V C w z f S Z x d W 9 0 O y w m c X V v d D t T Z W N 0 a W 9 u M S 9 D U E F f Q l B B X 0 R F V E F J T F M g K D I p L 0 F 1 d G 9 S Z W 1 v d m V k Q 2 9 s d W 1 u c z E u e 0 F n c m V l b W V u d C B M a W 1 p d C w 0 f S Z x d W 9 0 O y w m c X V v d D t T Z W N 0 a W 9 u M S 9 D U E F f Q l B B X 0 R F V E F J T F M g K D I p L 0 F 1 d G 9 S Z W 1 v d m V k Q 2 9 s d W 1 u c z E u e 0 R F U 0 N S S V B U S U 9 O L D V 9 J n F 1 b 3 Q 7 L C Z x d W 9 0 O 1 N l Y 3 R p b 2 4 x L 0 N Q Q V 9 C U E F f R E V U Q U l M U y A o M i k v Q X V 0 b 1 J l b W 9 2 Z W R D b 2 x 1 b W 5 z M S 5 7 Q U 1 P V U 5 U X 1 J F T E V B U 0 U s N n 0 m c X V v d D s s J n F 1 b 3 Q 7 U 2 V j d G l v b j E v Q 1 B B X 0 J Q Q V 9 E R V R B S U x T I C g y K S 9 B d X R v U m V t b 3 Z l Z E N v b H V t b n M x L n t D U E F f U k V M R U F T R V 9 B T V Q s N 3 0 m c X V v d D s s J n F 1 b 3 Q 7 U 2 V j d G l v b j E v Q 1 B B X 0 J Q Q V 9 E R V R B S U x T I C g y K S 9 B d X R v U m V t b 3 Z l Z E N v b H V t b n M x L n t C V V l F U l 9 F T V B M T 1 l F R V 9 X S U Q s O H 0 m c X V v d D s s J n F 1 b 3 Q 7 U 2 V j d G l v b j E v Q 1 B B X 0 J Q Q V 9 E R V R B S U x T I C g y K S 9 B d X R v U m V t b 3 Z l Z E N v b H V t b n M x L n t B U F B S T 1 Z F X 0 R B V E U s O X 0 m c X V v d D s s J n F 1 b 3 Q 7 U 2 V j d G l v b j E v Q 1 B B X 0 J Q Q V 9 E R V R B S U x T I C g y K S 9 B d X R v U m V t b 3 Z l Z E N v b H V t b n M x L n t D U k V B V E V E X 0 R B V E U s M T B 9 J n F 1 b 3 Q 7 L C Z x d W 9 0 O 1 N l Y 3 R p b 2 4 x L 0 N Q Q V 9 C U E F f R E V U Q U l M U y A o M i k v Q X V 0 b 1 J l b W 9 2 Z W R D b 2 x 1 b W 5 z M S 5 7 T 1 J H X 0 5 B T U U s M T F 9 J n F 1 b 3 Q 7 L C Z x d W 9 0 O 1 N l Y 3 R p b 2 4 x L 0 N Q Q V 9 C U E F f R E V U Q U l M U y A o M i k v Q X V 0 b 1 J l b W 9 2 Z W R D b 2 x 1 b W 5 z M S 5 7 U 1 R B U l R f R E F U R S w x M n 0 m c X V v d D s s J n F 1 b 3 Q 7 U 2 V j d G l v b j E v Q 1 B B X 0 J Q Q V 9 E R V R B S U x T I C g y K S 9 B d X R v U m V t b 3 Z l Z E N v b H V t b n M x L n t F T k R f R E F U R S w x M 3 0 m c X V v d D s s J n F 1 b 3 Q 7 U 2 V j d G l v b j E v Q 1 B B X 0 J Q Q V 9 E R V R B S U x T I C g y K S 9 B d X R v U m V t b 3 Z l Z E N v b H V t b n M x L n t T V E F U V V N f T k F N R S w x N H 0 m c X V v d D s s J n F 1 b 3 Q 7 U 2 V j d G l v b j E v Q 1 B B X 0 J Q Q V 9 E R V R B S U x T I C g y K S 9 B d X R v U m V t b 3 Z l Z E N v b H V t b n M x L n t U T 1 R B T C B C S U x M R U Q s M T V 9 J n F 1 b 3 Q 7 L C Z x d W 9 0 O 1 N l Y 3 R p b 2 4 x L 0 N Q Q V 9 C U E F f R E V U Q U l M U y A o M i k v Q X V 0 b 1 J l b W 9 2 Z W R D b 2 x 1 b W 5 z M S 5 7 Q n V 5 Z X I g T m F t Z S w x N n 0 m c X V v d D s s J n F 1 b 3 Q 7 U 2 V j d G l v b j E v Q 1 B B X 0 J Q Q V 9 E R V R B S U x T I C g y K S 9 B d X R v U m V t b 3 Z l Z E N v b H V t b n M x L n t F T U F J T F 9 B R E R S L D E 3 f S Z x d W 9 0 O y w m c X V v d D t T Z W N 0 a W 9 u M S 9 D U E F f Q l B B X 0 R F V E F J T F M g K D I p L 0 F 1 d G 9 S Z W 1 v d m V k Q 2 9 s d W 1 u c z E u e 1 R v d G F s I F B P I E F t b 3 V u d C w x O H 0 m c X V v d D s s J n F 1 b 3 Q 7 U 2 V j d G l v b j E v Q 1 B B X 0 J Q Q V 9 E R V R B S U x T I C g y K S 9 B d X R v U m V t b 3 Z l Z E N v b H V t b n M x L n t U b 3 R h b C B C a W x s Z W Q g Q W 1 v d W 5 0 L D E 5 f S Z x d W 9 0 O y w m c X V v d D t T Z W N 0 a W 9 u M S 9 D U E F f Q l B B X 0 R F V E F J T F M g K D I p L 0 F 1 d G 9 S Z W 1 v d m V k Q 2 9 s d W 1 u c z E u e 1 B P I E 9 1 d H N 0 Y W 5 k a W 5 n I E F t b 3 V u d C A o w q M p L D I w f S Z x d W 9 0 O y w m c X V v d D t T Z W N 0 a W 9 u M S 9 D U E F f Q l B B X 0 R F V E F J T F M g K D I p L 0 F 1 d G 9 S Z W 1 v d m V k Q 2 9 s d W 1 u c z E u e 1 R v d G F s I F Z h b H V l I F J l b W F p b m l u Z y A o w q M p L D I x f S Z x d W 9 0 O y w m c X V v d D t T Z W N 0 a W 9 u M S 9 D U E F f Q l B B X 0 R F V E F J T F M g K D I p L 0 F 1 d G 9 S Z W 1 v d m V k Q 2 9 s d W 1 u c z E u e 1 R v d G F s I F Z h b H V l I E J p b G x l Z C A o J S k s M j J 9 J n F 1 b 3 Q 7 L C Z x d W 9 0 O 1 N l Y 3 R p b 2 4 x L 0 N Q Q V 9 C U E F f R E V U Q U l M U y A o M i k v Q X V 0 b 1 J l b W 9 2 Z W R D b 2 x 1 b W 5 z M S 5 7 U E 8 g T 3 V 0 c 3 R h b m R p b m c g Q W 1 v d W 5 0 I C g l K S w y M 3 0 m c X V v d D s s J n F 1 b 3 Q 7 U 2 V j d G l v b j E v Q 1 B B X 0 J Q Q V 9 E R V R B S U x T I C g y K S 9 B d X R v U m V t b 3 Z l Z E N v b H V t b n M x L n t U b 3 R h b C B W Y W x 1 Z S B S Z W 1 h a W 5 p b m c g K C U p L D I 0 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Q 1 B B X 0 J Q Q V 9 E R V R B S U x T J T I w K D I p L 1 N v d X J j Z T w v S X R l b V B h d G g + P C 9 J d G V t T G 9 j Y X R p b 2 4 + P F N 0 Y W J s Z U V u d H J p Z X M v P j w v S X R l b T 4 8 S X R l b T 4 8 S X R l b U x v Y 2 F 0 a W 9 u P j x J d G V t V H l w Z T 5 G b 3 J t d W x h P C 9 J d G V t V H l w Z T 4 8 S X R l b V B h d G g + U 2 V j d G l v b j E v Q 1 B B X 0 J Q Q V 9 E R V R B S U x T J T I w K D I p L 1 d v c m t z c G F j Z X M 8 L 0 l 0 Z W 1 Q Y X R o P j w v S X R l b U x v Y 2 F 0 a W 9 u P j x T d G F i b G V F b n R y a W V z L z 4 8 L 0 l 0 Z W 0 + P E l 0 Z W 0 + P E l 0 Z W 1 M b 2 N h d G l v b j 4 8 S X R l b V R 5 c G U + R m 9 y b X V s Y T w v S X R l b V R 5 c G U + P E l 0 Z W 1 Q Y X R o P l N l Y 3 R p b 2 4 x L 0 N Q Q V 9 C U E F f R E V U Q U l M U y U y M C g y K S 9 h O T N i N z U 4 Z S 0 4 Z T k 2 L T R k Z T E t O T I 3 M C 0 5 Y W F i M W U w M j I 3 M W I 8 L 0 l 0 Z W 1 Q Y X R o P j w v S X R l b U x v Y 2 F 0 a W 9 u P j x T d G F i b G V F b n R y a W V z L z 4 8 L 0 l 0 Z W 0 + P E l 0 Z W 0 + P E l 0 Z W 1 M b 2 N h d G l v b j 4 8 S X R l b V R 5 c G U + R m 9 y b X V s Y T w v S X R l b V R 5 c G U + P E l 0 Z W 1 Q Y X R o P l N l Y 3 R p b 2 4 x L 0 N Q Q V 9 C U E F f R E V U Q U l M U y U y M C g y K S 9 j N j c 3 M D B m N y 1 h Y j Z h L T Q 1 N j c t O W I z M S 0 y N j F l M z V h Y T g x N W I 8 L 0 l 0 Z W 1 Q Y X R o P j w v S X R l b U x v Y 2 F 0 a W 9 u P j x T d G F i b G V F b n R y a W V z L z 4 8 L 0 l 0 Z W 0 + P E l 0 Z W 0 + P E l 0 Z W 1 M b 2 N h d G l v b j 4 8 S X R l b V R 5 c G U + R m 9 y b X V s Y T w v S X R l b V R 5 c G U + P E l 0 Z W 1 Q Y X R o P l N l Y 3 R p b 2 4 x L 0 N Q Q V 9 C U E F f R E V U Q U l M U y U y M C g y K S 9 D U E F f Q l B B X 0 R F V E F J T F M l M j A o M i l f 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C G 4 f Q g L / U 6 R 5 V S m x 9 T F h i N A A A A A A I A A A A A A A N m A A D A A A A A E A A A A C q j P E U J d g h s Q G 9 q k h r E B 2 g A A A A A B I A A A K A A A A A Q A A A A P W + k 5 G h T u c o r z X J 6 B y u B r 1 A A A A C T o 8 G k D r l g n Y g 6 Y J B V Q z 8 G s q d x F 7 w B E I F m V R o E X C o M 8 D X c / h Y l x v H S W 5 O 3 s 4 z A O h b Q c d b y O l 2 n q D 9 8 k M L 6 t Q 1 q c i n P q X F p D p E w R 3 n Y 6 a 6 6 e B Q A A A C h B o e i G f B / L L k n 9 + 1 z S q E u W a 6 z + g = = < / D a t a M a s h u p > 
</file>

<file path=customXml/itemProps1.xml><?xml version="1.0" encoding="utf-8"?>
<ds:datastoreItem xmlns:ds="http://schemas.openxmlformats.org/officeDocument/2006/customXml" ds:itemID="{54B75594-3348-493B-B927-891561A5DCAD}">
  <ds:schemaRefs>
    <ds:schemaRef ds:uri="http://schemas.microsoft.com/sharepoint/v3/contenttype/forms"/>
  </ds:schemaRefs>
</ds:datastoreItem>
</file>

<file path=customXml/itemProps2.xml><?xml version="1.0" encoding="utf-8"?>
<ds:datastoreItem xmlns:ds="http://schemas.openxmlformats.org/officeDocument/2006/customXml" ds:itemID="{58D64F31-EC21-4B6A-A780-12B9C0AA9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eaffe-e01a-4fe7-960d-a17acdb3d31a"/>
    <ds:schemaRef ds:uri="a7310d06-95c8-4c95-bc21-82ed929abc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6B5437-BD19-4104-8D29-58FAD70D5B19}">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398eaffe-e01a-4fe7-960d-a17acdb3d31a"/>
    <ds:schemaRef ds:uri="http://purl.org/dc/terms/"/>
    <ds:schemaRef ds:uri="a7310d06-95c8-4c95-bc21-82ed929abca6"/>
    <ds:schemaRef ds:uri="http://www.w3.org/XML/1998/namespace"/>
    <ds:schemaRef ds:uri="http://purl.org/dc/dcmitype/"/>
  </ds:schemaRefs>
</ds:datastoreItem>
</file>

<file path=customXml/itemProps4.xml><?xml version="1.0" encoding="utf-8"?>
<ds:datastoreItem xmlns:ds="http://schemas.openxmlformats.org/officeDocument/2006/customXml" ds:itemID="{9EC719D2-A1BE-43AB-B6A6-06B2BDD549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Ripesh Patel (he/him/his)</dc:creator>
  <cp:keywords/>
  <dc:description/>
  <cp:lastModifiedBy>Alex Leslie</cp:lastModifiedBy>
  <cp:revision/>
  <cp:lastPrinted>2024-11-20T17:48:20Z</cp:lastPrinted>
  <dcterms:created xsi:type="dcterms:W3CDTF">2024-11-11T18:41:39Z</dcterms:created>
  <dcterms:modified xsi:type="dcterms:W3CDTF">2024-11-21T10:37:25Z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2024-11-11T18:45:03Z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3ec4b7b9-212d-4a5c-ab42-f16d9eed90dd</vt:lpwstr>
  </property>
  <property fmtid="{D5CDD505-2E9C-101B-9397-08002B2CF9AE}" pid="8" name="MSIP_Label_8577031b-11bc-4db9-b655-7d79027ad570_ContentBits">
    <vt:lpwstr>1</vt:lpwstr>
  </property>
  <property fmtid="{D5CDD505-2E9C-101B-9397-08002B2CF9AE}" pid="9" name="ContentTypeId">
    <vt:lpwstr>0x01010019D676D50264A24AAA94B551EF33DE41</vt:lpwstr>
  </property>
</Properties>
</file>